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dl.scsc1\Downloads\"/>
    </mc:Choice>
  </mc:AlternateContent>
  <bookViews>
    <workbookView xWindow="0" yWindow="0" windowWidth="20490" windowHeight="7665" activeTab="1"/>
  </bookViews>
  <sheets>
    <sheet name="CRITERIOS" sheetId="4" r:id="rId1"/>
    <sheet name="DISPENSACION" sheetId="1" r:id="rId2"/>
  </sheets>
  <definedNames>
    <definedName name="_xlnm._FilterDatabase" localSheetId="1" hidden="1">DISPENSACION!$B$6:$P$23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" l="1"/>
  <c r="O23" i="1"/>
  <c r="N23" i="1"/>
  <c r="M23" i="1"/>
  <c r="L23" i="1"/>
  <c r="P22" i="1"/>
  <c r="O22" i="1"/>
  <c r="N22" i="1"/>
  <c r="M22" i="1"/>
  <c r="L22" i="1"/>
  <c r="P21" i="1"/>
  <c r="O21" i="1"/>
  <c r="N21" i="1"/>
  <c r="M21" i="1"/>
  <c r="L21" i="1"/>
  <c r="P20" i="1"/>
  <c r="O20" i="1"/>
  <c r="N20" i="1"/>
  <c r="M20" i="1"/>
  <c r="L20" i="1"/>
  <c r="P19" i="1"/>
  <c r="O19" i="1"/>
  <c r="N19" i="1"/>
  <c r="M19" i="1"/>
  <c r="L19" i="1"/>
  <c r="P18" i="1"/>
  <c r="O18" i="1"/>
  <c r="N18" i="1"/>
  <c r="M18" i="1"/>
  <c r="L18" i="1"/>
  <c r="P17" i="1"/>
  <c r="O17" i="1"/>
  <c r="N17" i="1"/>
  <c r="M17" i="1"/>
  <c r="L17" i="1"/>
  <c r="P16" i="1"/>
  <c r="O16" i="1"/>
  <c r="N16" i="1"/>
  <c r="M16" i="1"/>
  <c r="L16" i="1"/>
  <c r="P15" i="1"/>
  <c r="O15" i="1"/>
  <c r="N15" i="1"/>
  <c r="M15" i="1"/>
  <c r="L15" i="1"/>
  <c r="P14" i="1"/>
  <c r="O14" i="1"/>
  <c r="N14" i="1"/>
  <c r="M14" i="1"/>
  <c r="L14" i="1"/>
  <c r="P13" i="1"/>
  <c r="O13" i="1"/>
  <c r="N13" i="1"/>
  <c r="M13" i="1"/>
  <c r="L13" i="1"/>
  <c r="P12" i="1"/>
  <c r="O12" i="1"/>
  <c r="N12" i="1"/>
  <c r="M12" i="1"/>
  <c r="L12" i="1"/>
  <c r="P11" i="1"/>
  <c r="O11" i="1"/>
  <c r="N11" i="1"/>
  <c r="M11" i="1"/>
  <c r="L11" i="1"/>
  <c r="P10" i="1"/>
  <c r="O10" i="1"/>
  <c r="N10" i="1"/>
  <c r="M10" i="1"/>
  <c r="L10" i="1"/>
  <c r="P9" i="1"/>
  <c r="O9" i="1"/>
  <c r="N9" i="1"/>
  <c r="M9" i="1"/>
  <c r="L9" i="1"/>
  <c r="P8" i="1"/>
  <c r="O8" i="1"/>
  <c r="N8" i="1"/>
  <c r="M8" i="1"/>
  <c r="L8" i="1"/>
  <c r="P7" i="1"/>
  <c r="O7" i="1"/>
  <c r="N7" i="1"/>
  <c r="M7" i="1"/>
  <c r="L7" i="1"/>
  <c r="Q8" i="1" l="1"/>
  <c r="Q12" i="1"/>
  <c r="Q16" i="1"/>
  <c r="Q21" i="1"/>
  <c r="Q9" i="1"/>
  <c r="Q13" i="1"/>
  <c r="Q17" i="1"/>
  <c r="Q20" i="1"/>
  <c r="Q7" i="1"/>
  <c r="Q10" i="1"/>
  <c r="Q14" i="1"/>
  <c r="Q18" i="1"/>
  <c r="Q22" i="1"/>
  <c r="Q11" i="1"/>
  <c r="Q19" i="1"/>
  <c r="Q15" i="1"/>
  <c r="Q23" i="1"/>
</calcChain>
</file>

<file path=xl/sharedStrings.xml><?xml version="1.0" encoding="utf-8"?>
<sst xmlns="http://schemas.openxmlformats.org/spreadsheetml/2006/main" count="62" uniqueCount="56">
  <si>
    <t xml:space="preserve">DETALLE  </t>
  </si>
  <si>
    <t>ITEM</t>
  </si>
  <si>
    <t>SI</t>
  </si>
  <si>
    <t>NO</t>
  </si>
  <si>
    <t>PROVEEDOR</t>
  </si>
  <si>
    <t>CRITERIOS</t>
  </si>
  <si>
    <t>CALIFICACIÓN ASIGNADA</t>
  </si>
  <si>
    <t>PRECIO TECHO UNITARIO</t>
  </si>
  <si>
    <t>% de calificación</t>
  </si>
  <si>
    <t>AÑO:</t>
  </si>
  <si>
    <t>CUADRO COMPARATIVO DE MEDICAMENTOS</t>
  </si>
  <si>
    <t>INVITACIÓN:</t>
  </si>
  <si>
    <t>MES:</t>
  </si>
  <si>
    <t>RED DE SALUD DEL CENTRO E.S.E</t>
  </si>
  <si>
    <t>INS - F - 52</t>
  </si>
  <si>
    <t>AMPICILINA + SULBACTAM 1.5GR SOLUCION INYECTABLE</t>
  </si>
  <si>
    <t>BROMURO DE IPRATROPIO 20MCG INHALADOR</t>
  </si>
  <si>
    <t>CEFTRIAXONA 1GR SOLUCION INYECTABLE</t>
  </si>
  <si>
    <t>CLARITROMICINA 500MG TABLETA</t>
  </si>
  <si>
    <t>DEXAMETASONA 8MG/2ML SOLUCION INYECTABLE</t>
  </si>
  <si>
    <t>ENOXAPARINA SODICA 40MG/0.4ML SOLUCION INYECTABLE</t>
  </si>
  <si>
    <t>ENOXAPARINA SODICA 60MG/0.6ML SOLUCION INYECTABLE</t>
  </si>
  <si>
    <t>FENTANILO 0.05% SOLUCION INYECTABLE</t>
  </si>
  <si>
    <t>LIDOCAINA 2% JALEA</t>
  </si>
  <si>
    <t>MIDAZOLAM 15MG/3ML SOLUCION INYECTABLE</t>
  </si>
  <si>
    <t>SALBUTAMOL 100MCG INHALADOR</t>
  </si>
  <si>
    <t>CARACTERISTICAS DEL  PRODUCTO</t>
  </si>
  <si>
    <t>TIEMPO  DE ENTREGA (DIAS)</t>
  </si>
  <si>
    <t xml:space="preserve">TIEMPO DE RESPUESTA A DEVOLUCIONES O RECLAMACIONES (DIAS) </t>
  </si>
  <si>
    <t xml:space="preserve">TIEMPO DE RESPUESTA A SOLICITUD DE INSUMOS  REQUERIDOS CON URGENCIA (DIAS) </t>
  </si>
  <si>
    <t>EXPERIENCIA MAYOR A DOS AÑOS EN CONTRATACION CON ENTIDADES DE SALUD DEL ESTADO (SI/NO)</t>
  </si>
  <si>
    <t>EL PRECIO DE LOS MEDICAMENTOS REQUERIDOS, LOS CUALES DEBEN TENER INMERSOS LOS COSTOS QUE SE GENEREN CON OCASIÓN A LA EJECUCIÓN DE LOS PROCESOS PARA GARANTIZAR LA ENTREGA O DISPENSACIÓN DE LOS MISMOS.  (SI/NO)</t>
  </si>
  <si>
    <t>PRECIO</t>
  </si>
  <si>
    <t>CARACTERISTICAS</t>
  </si>
  <si>
    <t xml:space="preserve">TIEMPO  DE ENTREGA (DIAS) </t>
  </si>
  <si>
    <t>TIEMPO DE RESPUESTA A DEVOLUCIONES O RECLAMACIONES (DIAS)</t>
  </si>
  <si>
    <t xml:space="preserve">TIEMPO DE RESPUESTA A SOLICITUD DE INSUMOS REQUERIDOS CON URGENCIA (DIAS) </t>
  </si>
  <si>
    <t>Criterio de adjudicación</t>
  </si>
  <si>
    <t xml:space="preserve">Precio </t>
  </si>
  <si>
    <t>Se asignará un porcentaje de 30 puntos al menor costo (las que le siguen partiendo de 15 con intervalos de 5, es decir 10 puntos, 5 puntos, 0 puntos)</t>
  </si>
  <si>
    <t xml:space="preserve">Características </t>
  </si>
  <si>
    <t>Cumple con las características solicitadas = 20%</t>
  </si>
  <si>
    <t>No cumple con las características solicitada = 0%</t>
  </si>
  <si>
    <t xml:space="preserve">Tiempo de entrega días </t>
  </si>
  <si>
    <t>Entre 0-2 días =20%</t>
  </si>
  <si>
    <t>Entre 3-5 días =15%</t>
  </si>
  <si>
    <t>Mayor a 5 días= 10</t>
  </si>
  <si>
    <t xml:space="preserve">Tiempo de respuesta devoluciones o reclamaciones  </t>
  </si>
  <si>
    <t>Entre 0-2 días =15%</t>
  </si>
  <si>
    <t>Entre 3-5 días =10%</t>
  </si>
  <si>
    <t>Mayor a 4 días= 0%</t>
  </si>
  <si>
    <t>Tiempo de respuesta a solicitud de insumos requeridos con urgencia</t>
  </si>
  <si>
    <t>Mayor a 5 días= 0%</t>
  </si>
  <si>
    <t>MIDAZOLAM 5MG/5ML SOLUCION INYECTABLE</t>
  </si>
  <si>
    <t>ENERO</t>
  </si>
  <si>
    <t>ROCURONIO BROMURO 50MG/5ML SOLUCION INYECTABLE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</si>
</sst>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&quot;$&quot;\ #,##0"/>
  </numFmts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0" xfId="0" applyFont="1"/>
    <xf numFmtId="0" fontId="0" fillId="0" borderId="7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 applyProtection="1">
      <alignment horizontal="center"/>
      <protection locked="0" hidden="1"/>
    </xf>
    <xf numFmtId="0" fontId="10" fillId="0" borderId="6" xfId="0" applyFont="1" applyBorder="1" applyAlignment="1">
      <alignment horizontal="center"/>
    </xf>
    <xf numFmtId="9" fontId="10" fillId="0" borderId="6" xfId="1" applyFont="1" applyFill="1" applyBorder="1" applyAlignment="1">
      <alignment horizontal="center"/>
    </xf>
    <xf numFmtId="0" fontId="10" fillId="0" borderId="0" xfId="0" applyFont="1"/>
    <xf numFmtId="0" fontId="9" fillId="0" borderId="12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6" fontId="11" fillId="0" borderId="15" xfId="0" applyNumberFormat="1" applyFont="1" applyBorder="1" applyAlignment="1">
      <alignment vertical="center" wrapText="1"/>
    </xf>
    <xf numFmtId="6" fontId="11" fillId="0" borderId="15" xfId="0" applyNumberFormat="1" applyFont="1" applyBorder="1" applyAlignment="1">
      <alignment vertical="center"/>
    </xf>
    <xf numFmtId="6" fontId="11" fillId="0" borderId="16" xfId="0" applyNumberFormat="1" applyFont="1" applyBorder="1" applyAlignment="1">
      <alignment vertical="center" wrapText="1"/>
    </xf>
    <xf numFmtId="6" fontId="11" fillId="0" borderId="15" xfId="0" applyNumberFormat="1" applyFont="1" applyBorder="1" applyAlignment="1">
      <alignment horizontal="right" vertical="center" wrapText="1"/>
    </xf>
  </cellXfs>
  <cellStyles count="4">
    <cellStyle name="Moneda [0] 2" xfId="3"/>
    <cellStyle name="Moneda 2" xfId="2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1695450</xdr:colOff>
      <xdr:row>0</xdr:row>
      <xdr:rowOff>0</xdr:rowOff>
    </xdr:from>
    <xdr:to>
      <xdr:col>2</xdr:col>
      <xdr:colOff>2705100</xdr:colOff>
      <xdr:row>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17" r="11845" b="4196"/>
        <a:stretch/>
      </xdr:blipFill>
      <xdr:spPr>
        <a:xfrm>
          <a:off x="2152650" y="0"/>
          <a:ext cx="1009650" cy="1047750"/>
        </a:xfrm>
        <a:prstGeom prst="rect">
          <a:avLst/>
        </a:prstGeom>
      </xdr:spPr>
    </xdr:pic>
    <xdr:clientData/>
  </xdr:twoCellAnchor>
  <xdr:twoCellAnchor editAs="oneCell">
    <xdr:from>
      <xdr:col>15</xdr:col>
      <xdr:colOff>411793</xdr:colOff>
      <xdr:row>0</xdr:row>
      <xdr:rowOff>47626</xdr:rowOff>
    </xdr:from>
    <xdr:to>
      <xdr:col>15</xdr:col>
      <xdr:colOff>962024</xdr:colOff>
      <xdr:row>0</xdr:row>
      <xdr:rowOff>889178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32329" y="47626"/>
          <a:ext cx="550231" cy="84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zoomScaleNormal="100" workbookViewId="0">
      <selection activeCell="B17" sqref="B17"/>
    </sheetView>
  </sheetViews>
  <sheetFormatPr baseColWidth="10" defaultRowHeight="15" x14ac:dyDescent="0.25"/>
  <cols>
    <col min="2" max="2" width="46.5703125" customWidth="1"/>
    <col min="3" max="3" width="46.140625" customWidth="1"/>
  </cols>
  <sheetData>
    <row r="1" spans="2:3" ht="15.75" thickBot="1" x14ac:dyDescent="0.3"/>
    <row r="2" spans="2:3" ht="16.5" thickBot="1" x14ac:dyDescent="0.3">
      <c r="B2" s="24" t="s">
        <v>37</v>
      </c>
      <c r="C2" s="25" t="s">
        <v>8</v>
      </c>
    </row>
    <row r="3" spans="2:3" ht="101.25" customHeight="1" thickBot="1" x14ac:dyDescent="0.3">
      <c r="B3" s="26" t="s">
        <v>38</v>
      </c>
      <c r="C3" s="27" t="s">
        <v>39</v>
      </c>
    </row>
    <row r="4" spans="2:3" ht="30.75" thickBot="1" x14ac:dyDescent="0.3">
      <c r="B4" s="34" t="s">
        <v>40</v>
      </c>
      <c r="C4" s="27" t="s">
        <v>41</v>
      </c>
    </row>
    <row r="5" spans="2:3" ht="28.5" customHeight="1" thickBot="1" x14ac:dyDescent="0.3">
      <c r="B5" s="35"/>
      <c r="C5" s="27" t="s">
        <v>42</v>
      </c>
    </row>
    <row r="6" spans="2:3" ht="15.75" thickBot="1" x14ac:dyDescent="0.3">
      <c r="B6" s="34" t="s">
        <v>43</v>
      </c>
      <c r="C6" s="27" t="s">
        <v>44</v>
      </c>
    </row>
    <row r="7" spans="2:3" ht="28.5" customHeight="1" thickBot="1" x14ac:dyDescent="0.3">
      <c r="B7" s="36"/>
      <c r="C7" s="27" t="s">
        <v>45</v>
      </c>
    </row>
    <row r="8" spans="2:3" ht="15.75" thickBot="1" x14ac:dyDescent="0.3">
      <c r="B8" s="35"/>
      <c r="C8" s="27" t="s">
        <v>46</v>
      </c>
    </row>
    <row r="9" spans="2:3" ht="28.5" customHeight="1" thickBot="1" x14ac:dyDescent="0.3">
      <c r="B9" s="34" t="s">
        <v>47</v>
      </c>
      <c r="C9" s="27" t="s">
        <v>48</v>
      </c>
    </row>
    <row r="10" spans="2:3" ht="15.75" thickBot="1" x14ac:dyDescent="0.3">
      <c r="B10" s="36"/>
      <c r="C10" s="27" t="s">
        <v>49</v>
      </c>
    </row>
    <row r="11" spans="2:3" ht="43.5" customHeight="1" thickBot="1" x14ac:dyDescent="0.3">
      <c r="B11" s="35"/>
      <c r="C11" s="27" t="s">
        <v>50</v>
      </c>
    </row>
    <row r="12" spans="2:3" ht="43.5" customHeight="1" thickBot="1" x14ac:dyDescent="0.3">
      <c r="B12" s="34" t="s">
        <v>51</v>
      </c>
      <c r="C12" s="27" t="s">
        <v>48</v>
      </c>
    </row>
    <row r="13" spans="2:3" ht="15.75" thickBot="1" x14ac:dyDescent="0.3">
      <c r="B13" s="36"/>
      <c r="C13" s="27" t="s">
        <v>49</v>
      </c>
    </row>
    <row r="14" spans="2:3" ht="15.75" thickBot="1" x14ac:dyDescent="0.3">
      <c r="B14" s="35"/>
      <c r="C14" s="27" t="s">
        <v>52</v>
      </c>
    </row>
  </sheetData>
  <mergeCells count="4">
    <mergeCell ref="B4:B5"/>
    <mergeCell ref="B6:B8"/>
    <mergeCell ref="B9:B11"/>
    <mergeCell ref="B12: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4"/>
  <sheetViews>
    <sheetView tabSelected="1" zoomScale="70" zoomScaleNormal="70" workbookViewId="0">
      <selection activeCell="E18" sqref="E18"/>
    </sheetView>
  </sheetViews>
  <sheetFormatPr baseColWidth="10" defaultColWidth="11.42578125" defaultRowHeight="15" x14ac:dyDescent="0.25"/>
  <cols>
    <col min="1" max="1" width="29.28515625" customWidth="1"/>
    <col min="2" max="2" width="6.85546875" customWidth="1"/>
    <col min="3" max="3" width="96.7109375" customWidth="1"/>
    <col min="4" max="4" width="23.5703125" customWidth="1"/>
    <col min="5" max="5" width="37.5703125" style="2" customWidth="1"/>
    <col min="6" max="9" width="37.5703125" style="3" customWidth="1"/>
    <col min="10" max="10" width="59.5703125" style="3" customWidth="1"/>
    <col min="11" max="15" width="45.140625" customWidth="1"/>
    <col min="16" max="16" width="19.5703125" customWidth="1"/>
    <col min="17" max="17" width="25.28515625" customWidth="1"/>
    <col min="23" max="25" width="0" hidden="1" customWidth="1"/>
  </cols>
  <sheetData>
    <row r="1" spans="2:24" s="12" customFormat="1" ht="71.25" customHeight="1" x14ac:dyDescent="0.25">
      <c r="B1" s="37"/>
      <c r="C1" s="37"/>
      <c r="D1" s="38" t="s">
        <v>13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21"/>
    </row>
    <row r="2" spans="2:24" s="12" customFormat="1" ht="15" customHeight="1" x14ac:dyDescent="0.25">
      <c r="B2" s="37"/>
      <c r="C2" s="37"/>
      <c r="D2" s="39" t="s">
        <v>10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15" t="s">
        <v>14</v>
      </c>
    </row>
    <row r="3" spans="2:24" s="16" customFormat="1" ht="18" x14ac:dyDescent="0.25">
      <c r="B3" s="14"/>
      <c r="C3" s="22" t="s">
        <v>11</v>
      </c>
      <c r="D3" s="39"/>
      <c r="E3" s="39"/>
      <c r="F3" s="39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2:24" s="20" customFormat="1" ht="18.75" thickBot="1" x14ac:dyDescent="0.3">
      <c r="B4" s="17"/>
      <c r="C4" s="18" t="s">
        <v>9</v>
      </c>
      <c r="D4" s="18">
        <v>2024</v>
      </c>
      <c r="E4" s="19" t="s">
        <v>12</v>
      </c>
      <c r="F4" s="18" t="s">
        <v>54</v>
      </c>
      <c r="G4" s="17"/>
      <c r="H4" s="17"/>
      <c r="I4" s="1"/>
      <c r="J4" s="17"/>
    </row>
    <row r="5" spans="2:24" ht="19.5" thickBot="1" x14ac:dyDescent="0.35">
      <c r="F5" s="42"/>
      <c r="G5" s="42"/>
      <c r="H5" s="42"/>
      <c r="I5" s="42"/>
      <c r="J5" s="42"/>
      <c r="K5" s="42"/>
      <c r="L5" s="40" t="s">
        <v>5</v>
      </c>
      <c r="M5" s="40"/>
      <c r="N5" s="40"/>
      <c r="O5" s="41"/>
    </row>
    <row r="6" spans="2:24" ht="114" customHeight="1" thickBot="1" x14ac:dyDescent="0.3">
      <c r="B6" s="6" t="s">
        <v>1</v>
      </c>
      <c r="C6" s="9" t="s">
        <v>0</v>
      </c>
      <c r="D6" s="8" t="s">
        <v>7</v>
      </c>
      <c r="E6" s="7" t="s">
        <v>4</v>
      </c>
      <c r="F6" s="23" t="s">
        <v>26</v>
      </c>
      <c r="G6" s="23" t="s">
        <v>27</v>
      </c>
      <c r="H6" s="5" t="s">
        <v>28</v>
      </c>
      <c r="I6" s="4" t="s">
        <v>29</v>
      </c>
      <c r="J6" s="4" t="s">
        <v>30</v>
      </c>
      <c r="K6" s="4" t="s">
        <v>31</v>
      </c>
      <c r="L6" s="10" t="s">
        <v>32</v>
      </c>
      <c r="M6" s="10" t="s">
        <v>33</v>
      </c>
      <c r="N6" s="10" t="s">
        <v>34</v>
      </c>
      <c r="O6" s="10" t="s">
        <v>35</v>
      </c>
      <c r="P6" s="10" t="s">
        <v>36</v>
      </c>
      <c r="Q6" s="11" t="s">
        <v>6</v>
      </c>
    </row>
    <row r="7" spans="2:24" ht="21" x14ac:dyDescent="0.35">
      <c r="B7" s="28">
        <v>1</v>
      </c>
      <c r="C7" s="43" t="s">
        <v>15</v>
      </c>
      <c r="D7" s="45">
        <v>2800</v>
      </c>
      <c r="E7" s="29"/>
      <c r="F7" s="30"/>
      <c r="G7" s="30"/>
      <c r="H7" s="30"/>
      <c r="I7" s="30"/>
      <c r="J7" s="30"/>
      <c r="K7" s="30"/>
      <c r="L7" s="31">
        <f t="shared" ref="L7:L23" si="0">IF(F7="SI",0.1,0)</f>
        <v>0</v>
      </c>
      <c r="M7" s="31">
        <f>IF(H7="SI",0.2,0)</f>
        <v>0</v>
      </c>
      <c r="N7" s="31">
        <f>IF(I7="SI",0.3,0)</f>
        <v>0</v>
      </c>
      <c r="O7" s="31">
        <f>IF(J7="SI",0.1,0)</f>
        <v>0</v>
      </c>
      <c r="P7" s="31">
        <f>IF(K7="SI",0.3,0)</f>
        <v>0</v>
      </c>
      <c r="Q7" s="32">
        <f t="shared" ref="Q7:Q23" si="1">SUM(L7:P7)</f>
        <v>0</v>
      </c>
      <c r="X7" t="s">
        <v>2</v>
      </c>
    </row>
    <row r="8" spans="2:24" ht="21" x14ac:dyDescent="0.35">
      <c r="B8" s="28">
        <v>2</v>
      </c>
      <c r="C8" s="43" t="s">
        <v>16</v>
      </c>
      <c r="D8" s="45">
        <v>18082</v>
      </c>
      <c r="E8" s="29"/>
      <c r="F8" s="30"/>
      <c r="G8" s="30"/>
      <c r="H8" s="30"/>
      <c r="I8" s="30"/>
      <c r="J8" s="30"/>
      <c r="K8" s="30"/>
      <c r="L8" s="31">
        <f t="shared" si="0"/>
        <v>0</v>
      </c>
      <c r="M8" s="31">
        <f t="shared" ref="M8:M23" si="2">IF(H8="SI",0.2,0)</f>
        <v>0</v>
      </c>
      <c r="N8" s="31">
        <f t="shared" ref="N8:N23" si="3">IF(I8="SI",0.3,0)</f>
        <v>0</v>
      </c>
      <c r="O8" s="31">
        <f t="shared" ref="O8:O23" si="4">IF(J8="SI",0.1,0)</f>
        <v>0</v>
      </c>
      <c r="P8" s="31">
        <f t="shared" ref="P8:P23" si="5">IF(K8="SI",0.3,0)</f>
        <v>0</v>
      </c>
      <c r="Q8" s="32">
        <f t="shared" si="1"/>
        <v>0</v>
      </c>
      <c r="X8" t="s">
        <v>3</v>
      </c>
    </row>
    <row r="9" spans="2:24" ht="21" x14ac:dyDescent="0.35">
      <c r="B9" s="28">
        <v>3</v>
      </c>
      <c r="C9" s="43" t="s">
        <v>16</v>
      </c>
      <c r="D9" s="45">
        <v>11600</v>
      </c>
      <c r="E9" s="29"/>
      <c r="F9" s="30"/>
      <c r="G9" s="30"/>
      <c r="H9" s="30"/>
      <c r="I9" s="30"/>
      <c r="J9" s="30"/>
      <c r="K9" s="30"/>
      <c r="L9" s="31">
        <f t="shared" si="0"/>
        <v>0</v>
      </c>
      <c r="M9" s="31">
        <f t="shared" si="2"/>
        <v>0</v>
      </c>
      <c r="N9" s="31">
        <f t="shared" si="3"/>
        <v>0</v>
      </c>
      <c r="O9" s="31">
        <f t="shared" si="4"/>
        <v>0</v>
      </c>
      <c r="P9" s="31">
        <f t="shared" si="5"/>
        <v>0</v>
      </c>
      <c r="Q9" s="32">
        <f t="shared" si="1"/>
        <v>0</v>
      </c>
    </row>
    <row r="10" spans="2:24" ht="21" x14ac:dyDescent="0.35">
      <c r="B10" s="28">
        <v>4</v>
      </c>
      <c r="C10" s="43" t="s">
        <v>17</v>
      </c>
      <c r="D10" s="45">
        <v>1980</v>
      </c>
      <c r="E10" s="29"/>
      <c r="F10" s="30"/>
      <c r="G10" s="30"/>
      <c r="H10" s="30"/>
      <c r="I10" s="30"/>
      <c r="J10" s="30"/>
      <c r="K10" s="30"/>
      <c r="L10" s="31">
        <f t="shared" si="0"/>
        <v>0</v>
      </c>
      <c r="M10" s="31">
        <f t="shared" si="2"/>
        <v>0</v>
      </c>
      <c r="N10" s="31">
        <f t="shared" si="3"/>
        <v>0</v>
      </c>
      <c r="O10" s="31">
        <f t="shared" si="4"/>
        <v>0</v>
      </c>
      <c r="P10" s="31">
        <f t="shared" si="5"/>
        <v>0</v>
      </c>
      <c r="Q10" s="32">
        <f t="shared" si="1"/>
        <v>0</v>
      </c>
    </row>
    <row r="11" spans="2:24" ht="21" x14ac:dyDescent="0.35">
      <c r="B11" s="28">
        <v>5</v>
      </c>
      <c r="C11" s="43" t="s">
        <v>18</v>
      </c>
      <c r="D11" s="45">
        <v>1250</v>
      </c>
      <c r="E11" s="29"/>
      <c r="F11" s="30"/>
      <c r="G11" s="30"/>
      <c r="H11" s="30"/>
      <c r="I11" s="30"/>
      <c r="J11" s="30"/>
      <c r="K11" s="30"/>
      <c r="L11" s="31">
        <f t="shared" si="0"/>
        <v>0</v>
      </c>
      <c r="M11" s="31">
        <f t="shared" si="2"/>
        <v>0</v>
      </c>
      <c r="N11" s="31">
        <f t="shared" si="3"/>
        <v>0</v>
      </c>
      <c r="O11" s="31">
        <f t="shared" si="4"/>
        <v>0</v>
      </c>
      <c r="P11" s="31">
        <f t="shared" si="5"/>
        <v>0</v>
      </c>
      <c r="Q11" s="32">
        <f t="shared" si="1"/>
        <v>0</v>
      </c>
    </row>
    <row r="12" spans="2:24" ht="21" x14ac:dyDescent="0.35">
      <c r="B12" s="28">
        <v>6</v>
      </c>
      <c r="C12" s="43" t="s">
        <v>19</v>
      </c>
      <c r="D12" s="45">
        <v>743</v>
      </c>
      <c r="E12" s="29"/>
      <c r="F12" s="30"/>
      <c r="G12" s="30"/>
      <c r="H12" s="30"/>
      <c r="I12" s="30"/>
      <c r="J12" s="30"/>
      <c r="K12" s="30"/>
      <c r="L12" s="31">
        <f t="shared" si="0"/>
        <v>0</v>
      </c>
      <c r="M12" s="31">
        <f t="shared" si="2"/>
        <v>0</v>
      </c>
      <c r="N12" s="31">
        <f t="shared" si="3"/>
        <v>0</v>
      </c>
      <c r="O12" s="31">
        <f t="shared" si="4"/>
        <v>0</v>
      </c>
      <c r="P12" s="31">
        <f t="shared" si="5"/>
        <v>0</v>
      </c>
      <c r="Q12" s="32">
        <f t="shared" si="1"/>
        <v>0</v>
      </c>
    </row>
    <row r="13" spans="2:24" ht="21" x14ac:dyDescent="0.35">
      <c r="B13" s="28">
        <v>7</v>
      </c>
      <c r="C13" s="43" t="s">
        <v>20</v>
      </c>
      <c r="D13" s="45">
        <v>12089</v>
      </c>
      <c r="E13" s="29"/>
      <c r="F13" s="30"/>
      <c r="G13" s="30"/>
      <c r="H13" s="30"/>
      <c r="I13" s="30"/>
      <c r="J13" s="30"/>
      <c r="K13" s="30"/>
      <c r="L13" s="31">
        <f t="shared" si="0"/>
        <v>0</v>
      </c>
      <c r="M13" s="31">
        <f t="shared" si="2"/>
        <v>0</v>
      </c>
      <c r="N13" s="31">
        <f t="shared" si="3"/>
        <v>0</v>
      </c>
      <c r="O13" s="31">
        <f t="shared" si="4"/>
        <v>0</v>
      </c>
      <c r="P13" s="31">
        <f t="shared" si="5"/>
        <v>0</v>
      </c>
      <c r="Q13" s="32">
        <f t="shared" si="1"/>
        <v>0</v>
      </c>
    </row>
    <row r="14" spans="2:24" ht="21" x14ac:dyDescent="0.35">
      <c r="B14" s="28">
        <v>8</v>
      </c>
      <c r="C14" s="43" t="s">
        <v>20</v>
      </c>
      <c r="D14" s="45">
        <v>12089</v>
      </c>
      <c r="E14" s="29"/>
      <c r="F14" s="30"/>
      <c r="G14" s="30"/>
      <c r="H14" s="30"/>
      <c r="I14" s="30"/>
      <c r="J14" s="30"/>
      <c r="K14" s="30"/>
      <c r="L14" s="31">
        <f t="shared" si="0"/>
        <v>0</v>
      </c>
      <c r="M14" s="31">
        <f t="shared" si="2"/>
        <v>0</v>
      </c>
      <c r="N14" s="31">
        <f t="shared" si="3"/>
        <v>0</v>
      </c>
      <c r="O14" s="31">
        <f t="shared" si="4"/>
        <v>0</v>
      </c>
      <c r="P14" s="31">
        <f t="shared" si="5"/>
        <v>0</v>
      </c>
      <c r="Q14" s="32">
        <f t="shared" si="1"/>
        <v>0</v>
      </c>
    </row>
    <row r="15" spans="2:24" ht="21" x14ac:dyDescent="0.35">
      <c r="B15" s="28">
        <v>9</v>
      </c>
      <c r="C15" s="43" t="s">
        <v>21</v>
      </c>
      <c r="D15" s="45">
        <v>18133</v>
      </c>
      <c r="E15" s="29"/>
      <c r="F15" s="30"/>
      <c r="G15" s="30"/>
      <c r="H15" s="30"/>
      <c r="I15" s="30"/>
      <c r="J15" s="30"/>
      <c r="K15" s="30"/>
      <c r="L15" s="31">
        <f t="shared" si="0"/>
        <v>0</v>
      </c>
      <c r="M15" s="31">
        <f t="shared" si="2"/>
        <v>0</v>
      </c>
      <c r="N15" s="31">
        <f t="shared" si="3"/>
        <v>0</v>
      </c>
      <c r="O15" s="31">
        <f t="shared" si="4"/>
        <v>0</v>
      </c>
      <c r="P15" s="31">
        <f t="shared" si="5"/>
        <v>0</v>
      </c>
      <c r="Q15" s="32">
        <f t="shared" si="1"/>
        <v>0</v>
      </c>
    </row>
    <row r="16" spans="2:24" ht="21" x14ac:dyDescent="0.35">
      <c r="B16" s="28">
        <v>10</v>
      </c>
      <c r="C16" s="43" t="s">
        <v>21</v>
      </c>
      <c r="D16" s="45">
        <v>18133</v>
      </c>
      <c r="E16" s="29"/>
      <c r="F16" s="30"/>
      <c r="G16" s="30"/>
      <c r="H16" s="30"/>
      <c r="I16" s="30"/>
      <c r="J16" s="30"/>
      <c r="K16" s="30"/>
      <c r="L16" s="31">
        <f t="shared" si="0"/>
        <v>0</v>
      </c>
      <c r="M16" s="31">
        <f t="shared" si="2"/>
        <v>0</v>
      </c>
      <c r="N16" s="31">
        <f t="shared" si="3"/>
        <v>0</v>
      </c>
      <c r="O16" s="31">
        <f t="shared" si="4"/>
        <v>0</v>
      </c>
      <c r="P16" s="31">
        <f t="shared" si="5"/>
        <v>0</v>
      </c>
      <c r="Q16" s="32">
        <f t="shared" si="1"/>
        <v>0</v>
      </c>
    </row>
    <row r="17" spans="2:17" ht="21" x14ac:dyDescent="0.35">
      <c r="B17" s="28">
        <v>11</v>
      </c>
      <c r="C17" s="43" t="s">
        <v>24</v>
      </c>
      <c r="D17" s="45">
        <v>4813</v>
      </c>
      <c r="E17" s="29"/>
      <c r="F17" s="30"/>
      <c r="G17" s="30"/>
      <c r="H17" s="30"/>
      <c r="I17" s="30"/>
      <c r="J17" s="30"/>
      <c r="K17" s="30"/>
      <c r="L17" s="31">
        <f t="shared" si="0"/>
        <v>0</v>
      </c>
      <c r="M17" s="31">
        <f t="shared" si="2"/>
        <v>0</v>
      </c>
      <c r="N17" s="31">
        <f t="shared" si="3"/>
        <v>0</v>
      </c>
      <c r="O17" s="31">
        <f t="shared" si="4"/>
        <v>0</v>
      </c>
      <c r="P17" s="31">
        <f t="shared" si="5"/>
        <v>0</v>
      </c>
      <c r="Q17" s="32">
        <f t="shared" si="1"/>
        <v>0</v>
      </c>
    </row>
    <row r="18" spans="2:17" ht="21" x14ac:dyDescent="0.35">
      <c r="B18" s="28">
        <v>12</v>
      </c>
      <c r="C18" s="43" t="s">
        <v>53</v>
      </c>
      <c r="D18" s="45">
        <v>3325</v>
      </c>
      <c r="E18" s="29"/>
      <c r="F18" s="30"/>
      <c r="G18" s="30"/>
      <c r="H18" s="30"/>
      <c r="I18" s="30"/>
      <c r="J18" s="30"/>
      <c r="K18" s="30"/>
      <c r="L18" s="31">
        <f t="shared" si="0"/>
        <v>0</v>
      </c>
      <c r="M18" s="31">
        <f t="shared" si="2"/>
        <v>0</v>
      </c>
      <c r="N18" s="31">
        <f t="shared" si="3"/>
        <v>0</v>
      </c>
      <c r="O18" s="31">
        <f t="shared" si="4"/>
        <v>0</v>
      </c>
      <c r="P18" s="31">
        <f t="shared" si="5"/>
        <v>0</v>
      </c>
      <c r="Q18" s="32">
        <f t="shared" si="1"/>
        <v>0</v>
      </c>
    </row>
    <row r="19" spans="2:17" ht="21" x14ac:dyDescent="0.35">
      <c r="B19" s="28">
        <v>13</v>
      </c>
      <c r="C19" s="43" t="s">
        <v>55</v>
      </c>
      <c r="D19" s="46">
        <v>15600</v>
      </c>
      <c r="E19" s="29"/>
      <c r="F19" s="30"/>
      <c r="G19" s="30"/>
      <c r="H19" s="30"/>
      <c r="I19" s="30"/>
      <c r="J19" s="30"/>
      <c r="K19" s="30"/>
      <c r="L19" s="31">
        <f t="shared" si="0"/>
        <v>0</v>
      </c>
      <c r="M19" s="31">
        <f t="shared" si="2"/>
        <v>0</v>
      </c>
      <c r="N19" s="31">
        <f t="shared" si="3"/>
        <v>0</v>
      </c>
      <c r="O19" s="31">
        <f t="shared" si="4"/>
        <v>0</v>
      </c>
      <c r="P19" s="31">
        <f t="shared" si="5"/>
        <v>0</v>
      </c>
      <c r="Q19" s="32">
        <f t="shared" si="1"/>
        <v>0</v>
      </c>
    </row>
    <row r="20" spans="2:17" ht="21" x14ac:dyDescent="0.35">
      <c r="B20" s="28">
        <v>14</v>
      </c>
      <c r="C20" s="43" t="s">
        <v>25</v>
      </c>
      <c r="D20" s="45">
        <v>5617</v>
      </c>
      <c r="E20" s="29"/>
      <c r="F20" s="30"/>
      <c r="G20" s="30"/>
      <c r="H20" s="30"/>
      <c r="I20" s="30"/>
      <c r="J20" s="30"/>
      <c r="K20" s="30"/>
      <c r="L20" s="31">
        <f t="shared" si="0"/>
        <v>0</v>
      </c>
      <c r="M20" s="31">
        <f t="shared" si="2"/>
        <v>0</v>
      </c>
      <c r="N20" s="31">
        <f t="shared" si="3"/>
        <v>0</v>
      </c>
      <c r="O20" s="31">
        <f t="shared" si="4"/>
        <v>0</v>
      </c>
      <c r="P20" s="31">
        <f t="shared" si="5"/>
        <v>0</v>
      </c>
      <c r="Q20" s="32">
        <f t="shared" si="1"/>
        <v>0</v>
      </c>
    </row>
    <row r="21" spans="2:17" ht="21" x14ac:dyDescent="0.35">
      <c r="B21" s="28">
        <v>15</v>
      </c>
      <c r="C21" s="43" t="s">
        <v>25</v>
      </c>
      <c r="D21" s="45">
        <v>4815</v>
      </c>
      <c r="E21" s="29"/>
      <c r="F21" s="30"/>
      <c r="G21" s="30"/>
      <c r="H21" s="30"/>
      <c r="I21" s="30"/>
      <c r="J21" s="30"/>
      <c r="K21" s="30"/>
      <c r="L21" s="31">
        <f t="shared" si="0"/>
        <v>0</v>
      </c>
      <c r="M21" s="31">
        <f t="shared" si="2"/>
        <v>0</v>
      </c>
      <c r="N21" s="31">
        <f t="shared" si="3"/>
        <v>0</v>
      </c>
      <c r="O21" s="31">
        <f t="shared" si="4"/>
        <v>0</v>
      </c>
      <c r="P21" s="31">
        <f t="shared" si="5"/>
        <v>0</v>
      </c>
      <c r="Q21" s="32">
        <f t="shared" si="1"/>
        <v>0</v>
      </c>
    </row>
    <row r="22" spans="2:17" ht="21" x14ac:dyDescent="0.35">
      <c r="B22" s="28">
        <v>16</v>
      </c>
      <c r="C22" s="43" t="s">
        <v>22</v>
      </c>
      <c r="D22" s="48">
        <v>4458</v>
      </c>
      <c r="E22" s="29"/>
      <c r="F22" s="30"/>
      <c r="G22" s="30"/>
      <c r="H22" s="30"/>
      <c r="I22" s="30"/>
      <c r="J22" s="30"/>
      <c r="K22" s="30"/>
      <c r="L22" s="31">
        <f t="shared" si="0"/>
        <v>0</v>
      </c>
      <c r="M22" s="31">
        <f t="shared" si="2"/>
        <v>0</v>
      </c>
      <c r="N22" s="31">
        <f t="shared" si="3"/>
        <v>0</v>
      </c>
      <c r="O22" s="31">
        <f t="shared" si="4"/>
        <v>0</v>
      </c>
      <c r="P22" s="31">
        <f t="shared" si="5"/>
        <v>0</v>
      </c>
      <c r="Q22" s="32">
        <f t="shared" si="1"/>
        <v>0</v>
      </c>
    </row>
    <row r="23" spans="2:17" ht="21.75" thickBot="1" x14ac:dyDescent="0.4">
      <c r="B23" s="28">
        <v>17</v>
      </c>
      <c r="C23" s="44" t="s">
        <v>23</v>
      </c>
      <c r="D23" s="47">
        <v>17223</v>
      </c>
      <c r="E23" s="29"/>
      <c r="F23" s="30"/>
      <c r="G23" s="30"/>
      <c r="H23" s="30"/>
      <c r="I23" s="30"/>
      <c r="J23" s="30"/>
      <c r="K23" s="30"/>
      <c r="L23" s="31">
        <f t="shared" si="0"/>
        <v>0</v>
      </c>
      <c r="M23" s="31">
        <f t="shared" si="2"/>
        <v>0</v>
      </c>
      <c r="N23" s="31">
        <f t="shared" si="3"/>
        <v>0</v>
      </c>
      <c r="O23" s="31">
        <f t="shared" si="4"/>
        <v>0</v>
      </c>
      <c r="P23" s="31">
        <f t="shared" si="5"/>
        <v>0</v>
      </c>
      <c r="Q23" s="32">
        <f t="shared" si="1"/>
        <v>0</v>
      </c>
    </row>
    <row r="24" spans="2:17" ht="21" x14ac:dyDescent="0.35">
      <c r="C24" s="33"/>
    </row>
  </sheetData>
  <autoFilter ref="B6:P23"/>
  <dataConsolidate/>
  <mergeCells count="6">
    <mergeCell ref="B1:C2"/>
    <mergeCell ref="D1:O1"/>
    <mergeCell ref="D2:O2"/>
    <mergeCell ref="D3:F3"/>
    <mergeCell ref="L5:O5"/>
    <mergeCell ref="F5:K5"/>
  </mergeCells>
  <dataValidations disablePrompts="1" count="1">
    <dataValidation type="list" allowBlank="1" showInputMessage="1" showErrorMessage="1" sqref="F7:K23">
      <formula1>$X$8:$X$9</formula1>
    </dataValidation>
  </dataValidations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CRITERIOS</vt:lpstr>
      <vt:lpstr>DISPENSACION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Cruz Nieto</dc:creator>
  <cp:lastModifiedBy>Subgerencia Científica  - Secretaria</cp:lastModifiedBy>
  <cp:lastPrinted>2022-11-01T17:31:28Z</cp:lastPrinted>
  <dcterms:created xsi:type="dcterms:W3CDTF">2018-10-22T19:26:12Z</dcterms:created>
  <dcterms:modified xsi:type="dcterms:W3CDTF">2024-01-11T14:43:51Z</dcterms:modified>
</cp:coreProperties>
</file>