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mc:AlternateContent xmlns:mc="http://schemas.openxmlformats.org/markup-compatibility/2006">
    <mc:Choice Requires="x15">
      <x15ac:absPath xmlns:x15ac="http://schemas.microsoft.com/office/spreadsheetml/2010/11/ac" url="C:\Users\niller.alzate\Documents\Zoom\TALENTO HUMANO RED CENTRO\INFORMES\Subgerencia Administrativa y Financiera\"/>
    </mc:Choice>
  </mc:AlternateContent>
  <xr:revisionPtr revIDLastSave="0" documentId="13_ncr:1_{8FA22592-697B-4626-B602-995E55B37792}" xr6:coauthVersionLast="46" xr6:coauthVersionMax="46" xr10:uidLastSave="{00000000-0000-0000-0000-000000000000}"/>
  <bookViews>
    <workbookView xWindow="-120" yWindow="-120" windowWidth="20640" windowHeight="11160" tabRatio="745" firstSheet="3" activeTab="3" xr2:uid="{00000000-000D-0000-FFFF-FFFF00000000}"/>
  </bookViews>
  <sheets>
    <sheet name="Listados" sheetId="1" state="hidden" r:id="rId1"/>
    <sheet name="ANEXO_PPTO_ESE (2)" sheetId="9" state="hidden" r:id="rId2"/>
    <sheet name="ANEXO_1.2.6 (2)" sheetId="10" state="hidden" r:id="rId3"/>
    <sheet name="GESTIÓN TALENTO HUMANO" sheetId="11" r:id="rId4"/>
    <sheet name="POBLACIÓN DETALLADA" sheetId="13" state="hidden" r:id="rId5"/>
    <sheet name="PPTO_DETALLADO-Inicial" sheetId="4" state="hidden" r:id="rId6"/>
    <sheet name="ANEXO_1.2.6" sheetId="5" state="hidden" r:id="rId7"/>
    <sheet name="ANEXO EQUIPOS" sheetId="16" state="hidden" r:id="rId8"/>
    <sheet name="PROYECCION_PPTO_1" sheetId="7" state="hidden" r:id="rId9"/>
  </sheets>
  <externalReferences>
    <externalReference r:id="rId10"/>
    <externalReference r:id="rId11"/>
    <externalReference r:id="rId12"/>
  </externalReferences>
  <definedNames>
    <definedName name="_xlnm._FilterDatabase" localSheetId="3" hidden="1">'GESTIÓN TALENTO HUMANO'!$A$3:$U$35</definedName>
    <definedName name="_xlnm.Print_Area" localSheetId="3">'GESTIÓN TALENTO HUMANO'!$A$1:$S$35</definedName>
    <definedName name="CENTROGESTOR" localSheetId="7">#REF!</definedName>
    <definedName name="CENTROGESTOR" localSheetId="2">#REF!</definedName>
    <definedName name="CENTROGESTOR" localSheetId="1">#REF!</definedName>
    <definedName name="CENTROGESTOR" localSheetId="3">#REF!</definedName>
    <definedName name="CENTROGESTOR" localSheetId="8">#REF!</definedName>
    <definedName name="CENTROGESTOR">#REF!</definedName>
    <definedName name="CENTROGESTORDEPENDENCIA" localSheetId="7">#REF!</definedName>
    <definedName name="CENTROGESTORDEPENDENCIA" localSheetId="2">#REF!</definedName>
    <definedName name="CENTROGESTORDEPENDENCIA" localSheetId="1">#REF!</definedName>
    <definedName name="CENTROGESTORDEPENDENCIA" localSheetId="3">#REF!</definedName>
    <definedName name="CENTROGESTORDEPENDENCIA" localSheetId="8">#REF!</definedName>
    <definedName name="CENTROGESTORDEPENDENCIA">#REF!</definedName>
    <definedName name="centrogestornuevo" localSheetId="7">[1]Listados!$A$3:$B$28</definedName>
    <definedName name="centrogestornuevo">Listados!$A$3:$B$28</definedName>
    <definedName name="DEPENDENCIA" localSheetId="7">#REF!</definedName>
    <definedName name="DEPENDENCIA" localSheetId="2">#REF!</definedName>
    <definedName name="DEPENDENCIA" localSheetId="1">#REF!</definedName>
    <definedName name="DEPENDENCIA" localSheetId="3">#REF!</definedName>
    <definedName name="DEPENDENCIA" localSheetId="8">#REF!</definedName>
    <definedName name="DEPENDENCIA">#REF!</definedName>
    <definedName name="FONDO" localSheetId="7">#REF!</definedName>
    <definedName name="FONDO" localSheetId="2">#REF!</definedName>
    <definedName name="FONDO" localSheetId="1">#REF!</definedName>
    <definedName name="FONDO" localSheetId="3">#REF!</definedName>
    <definedName name="FONDO" localSheetId="8">#REF!</definedName>
    <definedName name="FONDO">#REF!</definedName>
    <definedName name="FONDOS" localSheetId="7">[2]MYLIST!$C$2:$C$126</definedName>
    <definedName name="FONDOS">[3]MYLIST!$C$2:$C$126</definedName>
    <definedName name="FUT" localSheetId="7">#REF!</definedName>
    <definedName name="FUT" localSheetId="2">#REF!</definedName>
    <definedName name="FUT" localSheetId="1">#REF!</definedName>
    <definedName name="FUT" localSheetId="3">#REF!</definedName>
    <definedName name="FUT" localSheetId="8">#REF!</definedName>
    <definedName name="FUT">#REF!</definedName>
    <definedName name="METAAFPDCC" localSheetId="7">#REF!</definedName>
    <definedName name="METAAFPDCC" localSheetId="2">#REF!</definedName>
    <definedName name="METAAFPDCC" localSheetId="1">#REF!</definedName>
    <definedName name="METAAFPDCC" localSheetId="3">#REF!</definedName>
    <definedName name="METAAFPDCC" localSheetId="8">#REF!</definedName>
    <definedName name="METAAFPDCC">#REF!</definedName>
    <definedName name="METAPDCC" localSheetId="7">#REF!</definedName>
    <definedName name="METAPDCC" localSheetId="2">#REF!</definedName>
    <definedName name="METAPDCC" localSheetId="1">#REF!</definedName>
    <definedName name="METAPDCC" localSheetId="3">#REF!</definedName>
    <definedName name="METAPDCC" localSheetId="8">#REF!</definedName>
    <definedName name="METAPDCC">#REF!</definedName>
    <definedName name="METASAFPDCC" localSheetId="7">#REF!</definedName>
    <definedName name="METASAFPDCC" localSheetId="2">#REF!</definedName>
    <definedName name="METASAFPDCC" localSheetId="1">#REF!</definedName>
    <definedName name="METASAFPDCC" localSheetId="3">#REF!</definedName>
    <definedName name="METASAFPDCC" localSheetId="8">#REF!</definedName>
    <definedName name="METASAFPDCC">#REF!</definedName>
    <definedName name="METASAFPDM" localSheetId="7">#REF!</definedName>
    <definedName name="METASAFPDM" localSheetId="2">#REF!</definedName>
    <definedName name="METASAFPDM" localSheetId="1">#REF!</definedName>
    <definedName name="METASAFPDM" localSheetId="3">#REF!</definedName>
    <definedName name="METASAFPDM" localSheetId="8">#REF!</definedName>
    <definedName name="METASAFPDM">#REF!</definedName>
    <definedName name="METASPDCC" localSheetId="7">#REF!</definedName>
    <definedName name="METASPDCC" localSheetId="2">#REF!</definedName>
    <definedName name="METASPDCC" localSheetId="1">#REF!</definedName>
    <definedName name="METASPDCC" localSheetId="3">#REF!</definedName>
    <definedName name="METASPDCC" localSheetId="8">#REF!</definedName>
    <definedName name="METASPDCC">#REF!</definedName>
    <definedName name="POSPRE" localSheetId="7">#REF!</definedName>
    <definedName name="POSPRE" localSheetId="2">#REF!</definedName>
    <definedName name="POSPRE" localSheetId="1">#REF!</definedName>
    <definedName name="POSPRE" localSheetId="3">#REF!</definedName>
    <definedName name="POSPRE" localSheetId="8">#REF!</definedName>
    <definedName name="POSPRE">#REF!</definedName>
    <definedName name="Print_Titles_0" localSheetId="3">'GESTIÓN TALENTO HUMANO'!$3:$3</definedName>
    <definedName name="Print_Titles_0_0" localSheetId="3">'GESTIÓN TALENTO HUMANO'!$3:$3</definedName>
    <definedName name="_xlnm.Print_Titles" localSheetId="3">'GESTIÓN TALENTO HUMANO'!$3:$3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16" l="1"/>
  <c r="B37" i="16"/>
  <c r="B26" i="16"/>
  <c r="D26" i="16" s="1"/>
  <c r="D25" i="16"/>
  <c r="D24" i="16"/>
  <c r="B19" i="16"/>
  <c r="D19" i="16" s="1"/>
  <c r="D18" i="16"/>
  <c r="D17" i="16"/>
  <c r="D12" i="16"/>
  <c r="D11" i="16"/>
  <c r="D10" i="16"/>
  <c r="D5" i="16"/>
  <c r="D4" i="16"/>
  <c r="G4" i="16"/>
  <c r="I4" i="16" s="1"/>
  <c r="J4" i="16" s="1"/>
  <c r="I3" i="16"/>
  <c r="J3" i="16" s="1"/>
  <c r="D3" i="16"/>
  <c r="D6" i="16" l="1"/>
  <c r="D31" i="16" s="1"/>
  <c r="D13" i="16"/>
  <c r="D32" i="16" s="1"/>
  <c r="E32" i="16" s="1"/>
  <c r="D20" i="16"/>
  <c r="F33" i="16" s="1"/>
  <c r="D27" i="16"/>
  <c r="F32" i="16" s="1"/>
  <c r="J5" i="16"/>
  <c r="J6" i="16" s="1"/>
  <c r="D36" i="16"/>
  <c r="E36" i="16" s="1"/>
  <c r="D33" i="16"/>
  <c r="E33" i="16" s="1"/>
  <c r="D34" i="16"/>
  <c r="E34" i="16" s="1"/>
  <c r="D35" i="16"/>
  <c r="E35" i="16" s="1"/>
  <c r="F35" i="16"/>
  <c r="F31" i="16"/>
  <c r="F34" i="16" l="1"/>
  <c r="F36" i="16"/>
  <c r="F37" i="16" s="1"/>
  <c r="D37" i="16"/>
  <c r="E31" i="16"/>
  <c r="G34" i="16"/>
  <c r="H34" i="16" s="1"/>
  <c r="I34" i="16" s="1"/>
  <c r="G33" i="16"/>
  <c r="H33" i="16" s="1"/>
  <c r="I33" i="16" s="1"/>
  <c r="G35" i="16"/>
  <c r="H35" i="16" s="1"/>
  <c r="I35" i="16" s="1"/>
  <c r="G31" i="16"/>
  <c r="G36" i="16"/>
  <c r="H36" i="16" s="1"/>
  <c r="I36" i="16" s="1"/>
  <c r="G32" i="16"/>
  <c r="H32" i="16" s="1"/>
  <c r="I32" i="16" s="1"/>
  <c r="E37" i="16" l="1"/>
  <c r="H31" i="16"/>
  <c r="G37" i="16"/>
  <c r="I31" i="16" l="1"/>
  <c r="I37" i="16" s="1"/>
  <c r="H37" i="16"/>
  <c r="D42" i="16" l="1"/>
  <c r="D43" i="16" s="1"/>
  <c r="K9" i="13" l="1"/>
  <c r="H27" i="7" l="1"/>
  <c r="B24" i="7"/>
  <c r="D14" i="7" l="1"/>
  <c r="D13" i="7"/>
  <c r="D8" i="7"/>
  <c r="G7" i="7"/>
  <c r="D7" i="7"/>
  <c r="D15" i="7" l="1"/>
  <c r="F22" i="7" s="1"/>
  <c r="H6" i="7"/>
  <c r="G6" i="7"/>
  <c r="I6" i="7" s="1"/>
  <c r="D6" i="7"/>
  <c r="G5" i="7"/>
  <c r="D5" i="7"/>
  <c r="G4" i="7"/>
  <c r="D4" i="7"/>
  <c r="F21" i="7" l="1"/>
  <c r="F20" i="7"/>
  <c r="F19" i="7"/>
  <c r="J6" i="7"/>
  <c r="D10" i="7"/>
  <c r="D23" i="7" l="1"/>
  <c r="D22" i="7"/>
  <c r="D21" i="7"/>
  <c r="D19" i="7"/>
  <c r="E22" i="7" l="1"/>
  <c r="E21" i="7"/>
  <c r="E19" i="7"/>
  <c r="G13" i="5"/>
  <c r="G12" i="5"/>
  <c r="G11" i="5"/>
  <c r="G10" i="5"/>
  <c r="G9" i="5"/>
  <c r="G8" i="5"/>
  <c r="G7" i="5"/>
  <c r="G6" i="5"/>
  <c r="G5" i="5"/>
  <c r="G4" i="5"/>
  <c r="G3" i="5" l="1"/>
  <c r="G2" i="5"/>
  <c r="B2" i="5"/>
  <c r="A2" i="5"/>
  <c r="B18" i="5" s="1"/>
  <c r="C16" i="5" s="1"/>
  <c r="C12" i="4"/>
  <c r="B12" i="4"/>
  <c r="A12" i="4"/>
  <c r="C11" i="4"/>
  <c r="B11" i="4"/>
  <c r="A11" i="4"/>
  <c r="C10" i="4"/>
  <c r="B10" i="4"/>
  <c r="A10" i="4"/>
  <c r="C9" i="4"/>
  <c r="B9" i="4"/>
  <c r="A9" i="4"/>
  <c r="C8" i="4"/>
  <c r="B8" i="4"/>
  <c r="A8" i="4"/>
  <c r="C7" i="4"/>
  <c r="B7" i="4"/>
  <c r="A7" i="4"/>
  <c r="C6" i="4"/>
  <c r="B6" i="4"/>
  <c r="A6" i="4"/>
  <c r="C5" i="4"/>
  <c r="B5" i="4"/>
  <c r="A5" i="4"/>
  <c r="C4" i="4"/>
  <c r="B4" i="4"/>
  <c r="A4" i="4"/>
  <c r="C3" i="4"/>
  <c r="B3" i="4"/>
  <c r="A3" i="4"/>
  <c r="C2" i="4"/>
  <c r="C13" i="4" s="1"/>
  <c r="B2" i="4"/>
  <c r="A2" i="4"/>
  <c r="G14" i="5" l="1"/>
  <c r="E21" i="10" l="1"/>
  <c r="H13" i="10" l="1"/>
  <c r="H12" i="10"/>
  <c r="H11" i="10"/>
  <c r="H10" i="10"/>
  <c r="H9" i="10"/>
  <c r="H8" i="10"/>
  <c r="H7" i="10"/>
  <c r="H6" i="10"/>
  <c r="H5" i="10"/>
  <c r="H4" i="10"/>
  <c r="H3" i="10"/>
  <c r="H2" i="10"/>
  <c r="B2" i="10"/>
  <c r="A2" i="10"/>
  <c r="B18" i="10" s="1"/>
  <c r="C16" i="10" s="1"/>
  <c r="B31" i="9"/>
  <c r="H14" i="10" l="1"/>
  <c r="B28" i="9"/>
  <c r="I24" i="9"/>
  <c r="F21" i="9"/>
  <c r="B21" i="9"/>
  <c r="A21" i="9"/>
  <c r="F20" i="9"/>
  <c r="J19" i="9"/>
  <c r="H19" i="9" s="1"/>
  <c r="F19" i="9"/>
  <c r="B19" i="9"/>
  <c r="A19" i="9"/>
  <c r="F18" i="9"/>
  <c r="K17" i="9" s="1"/>
  <c r="J17" i="9"/>
  <c r="F17" i="9"/>
  <c r="A17" i="9"/>
  <c r="F16" i="9"/>
  <c r="K15" i="9" s="1"/>
  <c r="J15" i="9"/>
  <c r="F15" i="9"/>
  <c r="A15" i="9"/>
  <c r="F14" i="9"/>
  <c r="B14" i="9"/>
  <c r="J13" i="9"/>
  <c r="F13" i="9"/>
  <c r="F12" i="9"/>
  <c r="B12" i="9"/>
  <c r="A12" i="9"/>
  <c r="F11" i="9"/>
  <c r="F10" i="9"/>
  <c r="B10" i="9"/>
  <c r="A10" i="9"/>
  <c r="J9" i="9"/>
  <c r="F9" i="9"/>
  <c r="K8" i="9" s="1"/>
  <c r="J8" i="9"/>
  <c r="F8" i="9"/>
  <c r="A8" i="9"/>
  <c r="J7" i="9"/>
  <c r="H7" i="9" s="1"/>
  <c r="F7" i="9"/>
  <c r="J6" i="9"/>
  <c r="F6" i="9"/>
  <c r="J5" i="9"/>
  <c r="H5" i="9" s="1"/>
  <c r="F5" i="9"/>
  <c r="B5" i="9"/>
  <c r="A5" i="9"/>
  <c r="J4" i="9"/>
  <c r="H4" i="9" s="1"/>
  <c r="F4" i="9"/>
  <c r="J3" i="9"/>
  <c r="F3" i="9"/>
  <c r="J2" i="9"/>
  <c r="H2" i="9" s="1"/>
  <c r="F2" i="9"/>
  <c r="B2" i="9"/>
  <c r="A2" i="9"/>
  <c r="C28" i="1"/>
  <c r="C27" i="1"/>
  <c r="C26" i="1"/>
  <c r="C25" i="1"/>
  <c r="C24" i="1"/>
  <c r="C23" i="1"/>
  <c r="C22" i="1"/>
  <c r="C21" i="1"/>
  <c r="C20" i="1"/>
  <c r="C19" i="1"/>
  <c r="C18" i="1"/>
  <c r="C17" i="1"/>
  <c r="C16" i="1"/>
  <c r="C15" i="1"/>
  <c r="C14" i="1"/>
  <c r="C13" i="1"/>
  <c r="C12" i="1"/>
  <c r="C11" i="1"/>
  <c r="C10" i="1"/>
  <c r="C9" i="1"/>
  <c r="C8" i="1"/>
  <c r="C7" i="1"/>
  <c r="C6" i="1"/>
  <c r="C5" i="1"/>
  <c r="C4" i="1"/>
  <c r="C3" i="1"/>
  <c r="H29" i="7"/>
  <c r="K2" i="9" l="1"/>
  <c r="K5" i="9"/>
  <c r="H9" i="9"/>
  <c r="H12" i="9"/>
  <c r="H16" i="9"/>
  <c r="K19" i="9"/>
  <c r="K4" i="9"/>
  <c r="K7" i="9"/>
  <c r="H10" i="9"/>
  <c r="H14" i="9"/>
  <c r="H18" i="9"/>
  <c r="K9" i="9"/>
  <c r="H13" i="9"/>
  <c r="H20" i="9"/>
  <c r="K3" i="9"/>
  <c r="K6" i="9"/>
  <c r="H8" i="9"/>
  <c r="K13" i="9"/>
  <c r="H15" i="9"/>
  <c r="H17" i="9"/>
  <c r="I26" i="9"/>
  <c r="H3" i="9"/>
  <c r="H6" i="9"/>
  <c r="H11" i="9"/>
  <c r="H21" i="9"/>
  <c r="I4" i="7"/>
  <c r="J4" i="7" s="1"/>
  <c r="I5" i="7"/>
  <c r="J5" i="7" s="1"/>
  <c r="I7" i="7"/>
  <c r="J7" i="7" s="1"/>
  <c r="D20" i="7"/>
  <c r="E20" i="7" s="1"/>
  <c r="E24" i="7" s="1"/>
  <c r="E23" i="7"/>
  <c r="F23" i="7"/>
  <c r="C28" i="9"/>
  <c r="D28" i="9" s="1"/>
  <c r="D24" i="7"/>
  <c r="F24" i="7"/>
  <c r="H22" i="9" l="1"/>
  <c r="H24" i="9" s="1"/>
  <c r="J8" i="7"/>
  <c r="J9" i="7" s="1"/>
  <c r="G22" i="7" l="1"/>
  <c r="H22" i="7" s="1"/>
  <c r="I22" i="7" s="1"/>
  <c r="G19" i="7"/>
  <c r="G20" i="7"/>
  <c r="H20" i="7" s="1"/>
  <c r="I20" i="7" s="1"/>
  <c r="G23" i="7"/>
  <c r="H23" i="7" s="1"/>
  <c r="I23" i="7" s="1"/>
  <c r="G21" i="7"/>
  <c r="H21" i="7" s="1"/>
  <c r="I21" i="7" s="1"/>
  <c r="G24" i="7" l="1"/>
  <c r="H19" i="7"/>
  <c r="I19" i="7" l="1"/>
  <c r="I24" i="7" s="1"/>
  <c r="H28" i="7" s="1"/>
  <c r="H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Fontalvo Osorio</author>
  </authors>
  <commentList>
    <comment ref="E19" authorId="0" shapeId="0" xr:uid="{00000000-0006-0000-0300-000001000000}">
      <text>
        <r>
          <rPr>
            <b/>
            <sz val="9"/>
            <color indexed="81"/>
            <rFont val="Tahoma"/>
            <charset val="1"/>
          </rPr>
          <t>Esto significaría que debería existir un anexo que defina cuáles son las fases del plan.</t>
        </r>
      </text>
    </comment>
  </commentList>
</comments>
</file>

<file path=xl/sharedStrings.xml><?xml version="1.0" encoding="utf-8"?>
<sst xmlns="http://schemas.openxmlformats.org/spreadsheetml/2006/main" count="4544" uniqueCount="4170">
  <si>
    <t>CENTRSO GESTORES</t>
  </si>
  <si>
    <t>METAS</t>
  </si>
  <si>
    <t>AREA FUNCIONAL - COMUNA - META SFT CC</t>
  </si>
  <si>
    <t>POSPRE</t>
  </si>
  <si>
    <t>FONDOS</t>
  </si>
  <si>
    <t>FUT</t>
  </si>
  <si>
    <t>DESCRIPCIÓN FUT</t>
  </si>
  <si>
    <t>Departamento</t>
  </si>
  <si>
    <t>Código</t>
  </si>
  <si>
    <t>Código+Denominación</t>
  </si>
  <si>
    <t>41010010001 - Beneficiarios en educación inicial, en el marco de la atención integral con enfoque diverso, diferencial y de género</t>
  </si>
  <si>
    <t>41050020011-101 A diciembre de 2019, se han vinculado en iniciación artística 1200 personas de los diferentes grupos poblacionales.</t>
  </si>
  <si>
    <t>NO*  2  GASTOS</t>
  </si>
  <si>
    <t>1101  Libre asignacion</t>
  </si>
  <si>
    <t>NO*   A.1   EDUCACIÓN</t>
  </si>
  <si>
    <t xml:space="preserve">SECTOR DE INVERSIÓN ORIENTADO A GARANTIZAR EL PLENO CUMPLIMIENTO DE EL DERECHO A LA EDUCACION EN CONDICIONES DE EQUIDAD PARA TODA LA POBLACION </t>
  </si>
  <si>
    <t xml:space="preserve">Departamento Administrativo de Gestión del Medio Ambiente </t>
  </si>
  <si>
    <t>41010010002 - Beneficiarios de las estrategias de fomento de la educación inicial en el marco de la atención integral</t>
  </si>
  <si>
    <t>41050020012-102 A diciembre de 2019, se ha fortalecido la formación artística de 1600 personas de diferentes grupos poblacionales.</t>
  </si>
  <si>
    <t>NO*  2-3  INVERSION</t>
  </si>
  <si>
    <t>1102  I.C.L.D.</t>
  </si>
  <si>
    <t>NO*  A.1.1   COBERTURA</t>
  </si>
  <si>
    <t>ACCIONES ORIENTADAS A GARNTIZAR EL ACCESO Y PERMANENCIA DE LA POBLACIÓN ESTUDIANTIL.</t>
  </si>
  <si>
    <t>Unidad Administrativa Especial de Servicios Públicos</t>
  </si>
  <si>
    <t xml:space="preserve">41010010003 - Instituciones Educativas Oficiales con grado de transición integral </t>
  </si>
  <si>
    <t>44030010010-103 A diciembre de 2019, 200 personas de grupos vulnerables han participado de actividades de turismo de naturaleza en la zona rural del municipio</t>
  </si>
  <si>
    <t>NO*  2-301  INFRAESTRUCTURA</t>
  </si>
  <si>
    <t>1201  Saneamiento Fiscal</t>
  </si>
  <si>
    <t xml:space="preserve">NO*  A.1.1.1   PAGO DE PERSONAL </t>
  </si>
  <si>
    <t>SUMA DEL GASTO POR CONCEPTO DEL PERSONAL NECESARIO PARA LA PRESTACIÓN DEL SERVICIO EDUCATIVO</t>
  </si>
  <si>
    <t>Departamento Administrativo de Hacienda</t>
  </si>
  <si>
    <t>41010010004 - Niñas y niños de primera infancia con experiencias lúdicas</t>
  </si>
  <si>
    <t xml:space="preserve">41010020001-104 A diciembre de 2019, se han vinculado 2000 niños, niñas y adolescentes en procesos de iniciación deportiva.
</t>
  </si>
  <si>
    <t>NO*  2-30101  Infraestructura propia del Sector</t>
  </si>
  <si>
    <t>1202  Sobretasa ambiental c.v.c</t>
  </si>
  <si>
    <t>NO*  A.1.1.1.1   PERSONAL DOCENTE</t>
  </si>
  <si>
    <t>SUMA DE PAGO DE NÓMINA DEL PERSONAL DOCENTE VINCULADO A LA PLANTA DE PERSONAL DE LA ENTIDAD TERRITORIAL CERTIFICADA,DEDICADA A DESARROLLAR LOS PROCESOS DE FORMACIÓN INTEGRAL DE LOS ESTUDIANTES MATRICULADOS EN LOS ESTABLECIMIENTOS EDUCATIVOS OFICIALES</t>
  </si>
  <si>
    <t>Departamento Administrativo de Planeación Municipal</t>
  </si>
  <si>
    <t>41010010005 - Espacios lúdicos adecuados para la primera infancia en comunas y corregimientos</t>
  </si>
  <si>
    <t xml:space="preserve">41050020015-105 A diciembre de 2019, se han realizado 4 encuentros artísticos intercolegiados 
</t>
  </si>
  <si>
    <t>NO*  2-3010101  Construcción de Infraestructura propia del Sector</t>
  </si>
  <si>
    <t>1203  Otros Recursos Ley 99/93</t>
  </si>
  <si>
    <t>A.1.1.1.1.1  PERSONAL DOCENTE - con situación de fondos (CSF)</t>
  </si>
  <si>
    <t xml:space="preserve">SUMA DE PAGO DE NÓMINA DEL PERSONAL DOCENTE VINCULADO A LA PLANTA DE PERSONAL DE LA ENTIDAD TERRITORIAL CERTIFICADA, QUE SE REALIZA CSF, ES DECIR DESCONTADO EL APORTE PARA LA SEGURIDAD SOCIAL DEL 8% QUE REALIZA EL DOCENTE AFILIADOS AL FOMAG </t>
  </si>
  <si>
    <t>Departamento Administrativo de Desarrollo e Innovación Institucional</t>
  </si>
  <si>
    <t>41010010006 - Niñas y niños de primera infancia que participan en procesos de promoción de los derechos culturales</t>
  </si>
  <si>
    <t xml:space="preserve">41050010007-106 A diciembre de 2019, se han realizado 4 juegos deportivos tradicionales y no tradicionales 
</t>
  </si>
  <si>
    <t>2-301010101  Edificios Públicos</t>
  </si>
  <si>
    <t>1204  Otros conceptos ambientales</t>
  </si>
  <si>
    <t>A.1.1.1.1.2  PERSONAL DOCENTE - sin situación de fondos (SSF)</t>
  </si>
  <si>
    <t xml:space="preserve">SUMA DE PAGO DE NÓMINA DEL PERSONAL DOCENTE VINCULADO A LA PLANTA DE PERSONAL DE LA ENTIDAD TERRITORIAL CERTIFICADA, QUE SE REALIZA SSF, ES DECIR QUE CORRESPONDE AL APORTE PARA LA SEGURIDAD SOCIAL DEL 8% QUE REALIZA EL DOCENTE AFILIADOS AL FOMAG </t>
  </si>
  <si>
    <t>Secretaría de Desarrollo Económico</t>
  </si>
  <si>
    <t>41010010007 - Rincones de primera infancia adecuados en las bibliotecas públicas</t>
  </si>
  <si>
    <t>41010020002-107 A diciembre de 2019, se han realizado 4 juegos deportivos intercolegiados</t>
  </si>
  <si>
    <t>2-301010113  Acueductos y Plantas</t>
  </si>
  <si>
    <t>1205  Sobretasa Gasol. Infraestructura Vial</t>
  </si>
  <si>
    <t>NO*  A.1.1.1.2   PERSONAL DIRECTIVO - DOCENTE</t>
  </si>
  <si>
    <t>SUMA DE PAGOS DE NÓMINA DE LOS DIRECTIVOS DOCENTES (RECTORES, DIRECTORES RURALES, COORDINADORES, SUPERVISORES, Y DIRECTORES DE NUCLEO)</t>
  </si>
  <si>
    <t>Secretaría de Seguridad y Justicia</t>
  </si>
  <si>
    <t>41010010008 - Lograr cobertura de vacunación en niños de 1 año</t>
  </si>
  <si>
    <t xml:space="preserve">42030010008-108 A diciembre de 2019, se ha promovido el desarrollo de valores al interior de la familia a 150 personas, que incluye 4 jornadas lúdicas recreativas en los barrios seleccionados
</t>
  </si>
  <si>
    <t>2-301010115  Alcantarillados y Redes</t>
  </si>
  <si>
    <t>1206  Sobretasa Gasol malla vial</t>
  </si>
  <si>
    <t>A.1.1.1.2.1  PERSONAL DIRECTIVO DOCENTE - con situación de fondos (CSF)</t>
  </si>
  <si>
    <t xml:space="preserve">SUMA DE PAGO DE NÓMINA DEL PERSONAL DIRECTIVO DOCENTE VINCULADO A LA PLANTA DE PERSONAL DE LA ENTIDAD TERRITORIAL CERTIFICADA, QUE SE REALIZA CSF, ES DECIR DESCONTADO EL APORTE PARA LA SEGURIDAD SOCIAL DEL 8% QUE REALIZA EL DOCENTE AFILIADOS AL FOMAG </t>
  </si>
  <si>
    <t>Secretaría de Vivienda Social y Hábitat</t>
  </si>
  <si>
    <t>41010010009 - Atención integral en salud a la primera infancia en IPS públicas implementada</t>
  </si>
  <si>
    <t>41040030004-109 A diciembre de 2019, se han realizado 4 estudios y diseños para intervenir las sedes educativas de la comuna</t>
  </si>
  <si>
    <t>2-301010117  Mataderos, Plazas de Mercado, Cementerios</t>
  </si>
  <si>
    <t>1207  Sobretasa Gasol transversal 103</t>
  </si>
  <si>
    <t>A.1.1.1.2.2  PERSONAL DIRECTIVO DOCENTE - sin situación de fondos (SSF)</t>
  </si>
  <si>
    <t>Secretaría de Cultura</t>
  </si>
  <si>
    <t>41010010010 - Profesionales cualificados y cuidadores capacitados en habilidades parentales, cuidado y crianza con enfoque de equidad de géneros.</t>
  </si>
  <si>
    <t xml:space="preserve">41040030004-110 A diciembre de 2019, se han realizado 12 intervenciones (mantenimiento, adecuación y/o construcción de espacios, previo concepto técnico) en las sedes educativas de la comuna.
</t>
  </si>
  <si>
    <t>2-301010119  Plazas de Ferias</t>
  </si>
  <si>
    <t>1208  Cuerpo de Bomberos Voluntarios</t>
  </si>
  <si>
    <t>A.1.1.1.3  PERSONAL ADMINISTRATIVO DE INSTITUCIONES EDUCATIVAS</t>
  </si>
  <si>
    <t>SUMA DE PAGOS DE NÓMINA DE LOS FUNCIONARIOS ENCARGADOS DE DESARROLLAR LABORES ADMINISTRATIVAS NECESARIAS PARA EL FUNCIONAMIENTO DE LOS ESTABLECIMIENTOS EDUCATIVOS DE LA ENTIDAD TERRITORIAL.</t>
  </si>
  <si>
    <t>Departamento Administrativo de Control Disciplinario Interno</t>
  </si>
  <si>
    <t>41010020001 - Niñas, niños y adolescentes (incluidos con discapacidad) beneficiados con programas de iniciación, formación y énfasis deportivo y recreativo en comunas y corregimientos.</t>
  </si>
  <si>
    <t xml:space="preserve">41040030007-111 A diciembre de 2019, se ha realizado la dotación de 12 sedes educativas. 
</t>
  </si>
  <si>
    <t>2-301010121  Rellenos Sanitarios</t>
  </si>
  <si>
    <t>1209  contribucion y recargos valorización</t>
  </si>
  <si>
    <t xml:space="preserve">NO*  A.1.1.2   APORTES PATRONALES </t>
  </si>
  <si>
    <t xml:space="preserve">SUMA DE PAGOS POR APORTES PATRONALES DE PREVISIÓN SOCIAL, CESANTÍAS Y PARAFISCALES DEL PERSONAL VINCULADO POR LA ENTIDAD TERRITORIAL PARA LA PRESTACIÓN DEL SERVICIO EDUCATIVO. </t>
  </si>
  <si>
    <t>Departamento Administrativo de Control Interno</t>
  </si>
  <si>
    <t>41010020002 - Juegos Inter-escolares deportivos y recreativos en comunas y corregimientos para el buen uso del tiempo libre.</t>
  </si>
  <si>
    <t xml:space="preserve">42030020014-112 A diciembre de 2019, se ha recuperado ambiental y paisajísticamente 12 zonas blandas de separadores viales, parques y zonas verdes, con empoderamiento de la comunidad.
</t>
  </si>
  <si>
    <t>2-301010127  Baños Públicos</t>
  </si>
  <si>
    <t>1210  infracciones de transito ley 769-02</t>
  </si>
  <si>
    <t>NO*  A.1.1.2.1   PERSONAL DOCENTE (sin situación de fondos)</t>
  </si>
  <si>
    <t>SUMA DE LOS PAGOS DE LOS APORTES DE  PREVISIÓN SOCIAL CORRESPONDIENTES AL PERSONAL DOCENTE  AFILIADO AL FONDO NACIÓNAL DE PRESTACIONES SOCIALES DEL MAGISTERIO CUYOS RECURSOS SON TRANSFERIDOS DIRECTAMENTE POR LA NACIÓN A DICHO FONDO.</t>
  </si>
  <si>
    <t>Unidad Administrativa Especial de Gestión de Bienes y Servicios</t>
  </si>
  <si>
    <t>41010020003 - Jóvenes (incluidos jóvenes con discapacidad) beneficiados con programas deportivos en disciplinas tradicionales y de nuevas tendencias en comunas y corregimientos.</t>
  </si>
  <si>
    <t xml:space="preserve">42030020014-113 A diciembre de 2019, se han ejecutado 4 eventos de recreación en cada una de las zonas recuperadas, para generar cultura ciudadana.
</t>
  </si>
  <si>
    <t>2-301010131  Construcción y Pavimentación de Calles Urbanas</t>
  </si>
  <si>
    <t>1211  Contrib. Fdo. Especial de Intervenidas</t>
  </si>
  <si>
    <t xml:space="preserve">NO*  A.1.1.2.1.1   APORTES DE PREVISIÓN SOCIAL </t>
  </si>
  <si>
    <t>SUMA DE PAGOS CORRESPONDIENTE A APORTES PATRONALES POR CONCEPTO DE SALUD Y PENSIONES, DEL PERSONAL DOCENTE AFILIADOS AL FOMAG.</t>
  </si>
  <si>
    <t>Secretaría de Gobierno</t>
  </si>
  <si>
    <t>41010020004 - Niñas, niños, adolescentes y jóvenes (incluidas personas con discapacidad) beneficiados con programa de rendimiento deportivo</t>
  </si>
  <si>
    <t xml:space="preserve">42030020014-114 A diciembre de 2019, se han realizado 4 estrategias artísticas y culturales la cultura se toma tu comuna, promoviendo sentido de pertenencia en las zonas recuperadas
</t>
  </si>
  <si>
    <t>2-301010133  Carreteras, Caminos, Puentes y Similares</t>
  </si>
  <si>
    <t>1212  Tasa prodeporte</t>
  </si>
  <si>
    <t xml:space="preserve">A.1.1.2.1.1.10  APORTES DE PREVISIÓN SOCIAL </t>
  </si>
  <si>
    <t>Departamento Administrativo de Contratación Pública</t>
  </si>
  <si>
    <t>41010020005 - Niñas, niños, adolescentes y jóvenes (incluidas personas con discapacidad) beneficiados con programas lúdicos y recreativos, en temporada de estudio y vacaciones, con enfoque diferencial</t>
  </si>
  <si>
    <t xml:space="preserve">42010040003-115 A diciembre de 2019, se ha realizado el mantenimiento de 1 kilómetro lineal de vía en la comuna, previo concepto de viabilidad técnica.
</t>
  </si>
  <si>
    <t>2-301010137  Centrales de Transporte</t>
  </si>
  <si>
    <t xml:space="preserve">1213  estampilla procultura </t>
  </si>
  <si>
    <t>A.1.1.2.1.2  APORTES PARA CESANTÍAS</t>
  </si>
  <si>
    <t>CORRESPONDE AL APORTE PATRONAL PARA CESANTÍAS LIQUIDADO SOBRE EL VALOR DE LA NÓMINA DEL PERSONAL DOCENTES AFILIADO AL FOMAG.</t>
  </si>
  <si>
    <t>Departamento Administrativo de Gestión Jurídica Pública</t>
  </si>
  <si>
    <t>41010020006 - Juegos deportivos y recreativos intercolegiados, universitarios y municipales realizados.</t>
  </si>
  <si>
    <t>42010040002-116 A diciembre de 2019, se han construido 0,1 kilómetro lineales de pavimento, previo concepto de viabilidad técnica</t>
  </si>
  <si>
    <t>2-301010139  Casas de Cultura, Bibliotecas y Similares</t>
  </si>
  <si>
    <t>1214  alumbrado publico</t>
  </si>
  <si>
    <t>NO*  A.1.1.2.2   PERSONAL DOCENTE (con situación de fondos)</t>
  </si>
  <si>
    <t xml:space="preserve">SUMA DE LOS PAGOS DE LOS APORTES DE CESANTÍAS Y PREVISIÓN SOCIAL CORRESPONDIENTES AL PERSONAL DOCENTE NO AFILIADO AL FONDO NACIÓNAL DE PRESTACIONES SOCIALES DEL MAGISTERIO </t>
  </si>
  <si>
    <t>Secretaría de Turismo</t>
  </si>
  <si>
    <t>41010020007 - Personas capacitadas en promoción de liderazgos colectivos para la conformación de plataformas juveniles y para la promoción de derechos y deberes en el marco de la política pública de primera infancia, infancia y adolescencia y política pública de la juventud.</t>
  </si>
  <si>
    <t>42010010006-117 A diciembre de 2019, se ha realizado el mantenimiento y/o construcción de 1500 metros cuadrados de andén, previo concepto de viabilidad técnica y esquema básico</t>
  </si>
  <si>
    <t>2-301010141  Umatas</t>
  </si>
  <si>
    <t>1215  Otras rentas de salud</t>
  </si>
  <si>
    <t xml:space="preserve">NO*  A.1.1.2.2.1   APORTES DE PREVISIÓN SOCIAL </t>
  </si>
  <si>
    <t>SUMA DE PAGOS CORRESPONDIENTE A APORTES PATRONALES HECHOS POR CONCEPTO DE SALUD, PENSIONES, ARP Y CESANTÍAS A LOS DOCENTES NO AFILIADOS AL FONDO DE PRESTACIONES DEL MAGISTERIO</t>
  </si>
  <si>
    <t>Secretaría de Paz y Cultura Ciudadana</t>
  </si>
  <si>
    <t>41010020008 - Jóvenes participando en la prevención y promoción de procesos de gestión social y comunitaria desde la metodología experiencial con enfoque diferencial en los Centros de Integración Social (CIS)</t>
  </si>
  <si>
    <t xml:space="preserve">42010010003-118 A diciembre de 2019, se ha realizado el mantenimiento y adecuación de 4 puentes peatonales, previo concepto de viabilidad técnica
</t>
  </si>
  <si>
    <t>2-301010149  Planteles Educativos</t>
  </si>
  <si>
    <t>1216  recursos teatro municipal</t>
  </si>
  <si>
    <t>A.1.1.2.2.1.1  APORTES PARA SALUD</t>
  </si>
  <si>
    <t xml:space="preserve">PAGO DEL APORTE PATRONAL POR CONCEPTO DE SALUD  DE CONFORMIDAD CON LO ESTABLECIDO EN LA LEY 100 DE 1993 DEL PERSONAL DOCENTE NO AFILIADO AL FONDO DE PRESTACIONES SOCIALES DEL MAGISTERIO  Y QUE ESTÉN AFILIADOS EN OTRAS ENTIDADES. </t>
  </si>
  <si>
    <t>Secretaría del Deporte y la Recreación</t>
  </si>
  <si>
    <t>41010020009 - Iniciativas para la innovación social en organizaciones juveniles apoyadas</t>
  </si>
  <si>
    <t>42010010006-119 A diciembre de 2019, se han construido 500 metros cuadrados de grada andén en la comunas, previo concepto de viabilidad técnica</t>
  </si>
  <si>
    <t>2-301010151  Escenarios Deportivos y Parques</t>
  </si>
  <si>
    <t>1217  Concesión aprovechamiento aguas subterraneas</t>
  </si>
  <si>
    <t>A.1.1.2.2.1.2  APORTES PARA PENSIÓN</t>
  </si>
  <si>
    <t>SUMA DE PAGOS POR CONCEPTO DE COTIZACIÓN PARA PENSIÓN DE LOS DOCENTES NO AFILIADOS AL FONDO, QUE EL PATRÓN EFECTÚA A LOS FONDOS DE PENSIONES PÚBLICOS O PRIVADOS.</t>
  </si>
  <si>
    <t>Secretaría de Desarrollo Territorial y Participación Ciudadana</t>
  </si>
  <si>
    <t xml:space="preserve">41010020010 - Personas jurídicas y naturales sensibilizadas en la promoción y prevención hacia la erradicación del trabajo infantil </t>
  </si>
  <si>
    <t xml:space="preserve">42030040005-120 A diciembre de 2019, se ha construido 1 escenario deportivo y recreativo, siempre y cuando existan lotes de propiedad del municipio que se puedan utilizar para esta actividad
</t>
  </si>
  <si>
    <t>2-301010153  Hospitales, Centros de Salud y Puestos de Salud</t>
  </si>
  <si>
    <t>1218  concesion amoblamiento urbano-intervent.</t>
  </si>
  <si>
    <t>A.1.1.2.2.1.3  APORTES ARP</t>
  </si>
  <si>
    <t>SUMA DE PAGOS QUE EFECTÚA EL PATRÓN  POR PORCENTAJE DE RIESGO ESTABLECIDO POR LA ADMINISTRADORA DE RIESGOS PROFESIONALES A LA QUE SE ENCUENTRE AFILIADO LA ENTIDAD POR AQUELLOS DOCENTES NO AFILIADOS AL FONDO..</t>
  </si>
  <si>
    <t>Secretaría de Bienestar Social</t>
  </si>
  <si>
    <t xml:space="preserve">41010020011 - Jóvenes en situación de vulnerabilidad con acompañamiento social y productivo </t>
  </si>
  <si>
    <t>42030040006-121 A diciembre de 2019, se ha realizado la adecuación o mantenimiento de 12 escenarios deportivos y recreativos.</t>
  </si>
  <si>
    <t>2-301010155  Torres de Distribución de Energía, Plantas y Redes de Electrificación Rural y Urbana</t>
  </si>
  <si>
    <t>1219  Estampilla Pro-Cultura. Fondo Pensiones (20%</t>
  </si>
  <si>
    <t>A.1.1.2.2.1.4  APORTES PARA CESANTÍAS</t>
  </si>
  <si>
    <t>VALOR DEL APORTE PATRONAL LIQUIDADO SOBRE EL COSTO DE LA NÓMINA DEL PERSONAL DOCENTE NO AFILIADO AL FONDO CORRESPONDIENTE A CESANTÍAS</t>
  </si>
  <si>
    <t>Secretaría de Educación</t>
  </si>
  <si>
    <t>41010020012 - Adolescentes, jóvenes y padres capacitados en prevención del consumo de sustancias psicoactivas – SPA en Instituciones Educativas Oficiales.</t>
  </si>
  <si>
    <t xml:space="preserve">42030040007-122 A diciembre de 2019, se ha realizado mantenimiento y adecuación 4 equipamientos culturales.
</t>
  </si>
  <si>
    <t>2-301010157  Gasoductos</t>
  </si>
  <si>
    <t>1220  Tasa Retributiva</t>
  </si>
  <si>
    <t xml:space="preserve">NO*  A.1.1.2.2.2   APORTES PARAFISCALES </t>
  </si>
  <si>
    <t>SUMA DE PAGOS POR CONCEPTO DE GRAVÁMENES ESTABLECIDOS CON CARÁCTER OBLIGATORIO POR LA LEY, QUE AFECTAN A UN DETERMINADO Y ÚNICO GRUPO SOCIAL  ECONÓMICO,QUE SE REALIZAN SOBRE LA NOMINA DE SALARIOS DE DIRECTIVOS DOCENTES DE ACUERDO A LA LEY.</t>
  </si>
  <si>
    <t>Secretaría de Salud Pública</t>
  </si>
  <si>
    <t xml:space="preserve">41010020013 - Zonas de orientación escolar operando en instituciones educativas para prevenir el consumo de sustancias psicoactivas – SPA en 21 comunas y 2 corregimientos </t>
  </si>
  <si>
    <t xml:space="preserve">41010010005-123 A diciembre de 2019, se han adecuado 2 equipamientos recreativos para la primera infancia en el marco de la Política Nacional de Cero a Siempre
</t>
  </si>
  <si>
    <t>2-301010159  Vivienda Urbana y Rural</t>
  </si>
  <si>
    <t>1221  CNPyC 45% Dec 1284/17</t>
  </si>
  <si>
    <t>A.1.1.2.2.2.1  SENA</t>
  </si>
  <si>
    <t>SUMA DE APORTES DESTINADOS POR LA LEY 21 DE 1982  AL SERVICIO NACIÓNAL DE APRENDIZAJE SENA CORRESPONDIENTE AL PERSONAL DOCENTE</t>
  </si>
  <si>
    <t>Secretaría de Infraestructura</t>
  </si>
  <si>
    <t>41010020014 - Centros de escucha comunitarios operando</t>
  </si>
  <si>
    <t xml:space="preserve">42030040004-124 A diciembre de 2019, se ha realizado la adecuación del CALI 1, que posibilite la participación comunitaria en diferentes procesos. 
</t>
  </si>
  <si>
    <t>2-301010160  Plantas de tratamiento de aguas residuales</t>
  </si>
  <si>
    <t>1222  CNPyC 15% Dec 1284/17</t>
  </si>
  <si>
    <t>A.1.1.2.2.2.2  ICBF</t>
  </si>
  <si>
    <t>SUMA DE APORTES DESTINADOS POR LA LEY 89 DE 1988 AL INSTITUTO COLOMBIANO DE BIENESTAR FAMILIAR CORRESPONDIENTES AL PERSONAL DOCENTE</t>
  </si>
  <si>
    <t>Secretaría de Movilidad</t>
  </si>
  <si>
    <t>41010020015 - Adolescentes y jóvenes atendidos en consulta de planificación familiar en servicios amigables</t>
  </si>
  <si>
    <t>43010010009-201 A diciembre de 2019, se ha constituido y capacitado 1 comité de vecinos para la convivencia para la comuna 2 y dotado los barrios de la comuna con 16 sistemas de alerta y monitoreo</t>
  </si>
  <si>
    <t>2-301010161  Construcción de alcantarillado pluvial</t>
  </si>
  <si>
    <t>1223  Rifas y Clubes</t>
  </si>
  <si>
    <t>A.1.1.2.2.2.3  ESAP</t>
  </si>
  <si>
    <t>SUMA DE APORTES DESTINADOS POR LA LEY 21 DE 1982 PARA LA ESCUELA SUPERIOR DE ADMINISTRACIÓN PUBLICA CORRESPONDIENTE AL PERSONAL DOCENTE</t>
  </si>
  <si>
    <t>Departamento Administrativo de Tecnologías de la Información y las Comunicaciones</t>
  </si>
  <si>
    <t>41010020016 - Sedes educativas públicas y privadas que promocionan y ofertan alimentos de alto valor nutricional en sus tiendas escolares</t>
  </si>
  <si>
    <t xml:space="preserve">41010030006-202 A diciembre de 2019, se han formado 160 padres, madres, cuidadores y cabeza de hogar, en pautas de crianza para el desarrollo de competencias para la convivencia, el autocuidado y la prevención del consumo de SPA y el uso inadecuado del alcohol.
</t>
  </si>
  <si>
    <t>2-301010162  Construccion de Vivienda en Sitio Propio</t>
  </si>
  <si>
    <t>1224  Reintegro estamp procultura ley 1379/2010 (Red Nal bibliotecas 10%)</t>
  </si>
  <si>
    <t>A.1.1.2.2.2.4  CAJAS DE COMPENSACIÓN FAMILIAR</t>
  </si>
  <si>
    <t>APORTES DESTINADOS POR LA LEY 21 DE 1982 PARA  PROVEER EL PAGO DEL SUBSIDIO FAMILIAR</t>
  </si>
  <si>
    <t>Secretaría de Gestión del Riesgo de Emergencias y Desastres</t>
  </si>
  <si>
    <t>41010020017 - Jóvenes en procesos de formación en áreas artísticas y culturales como formación para el trabajo</t>
  </si>
  <si>
    <t xml:space="preserve">41010030006-203 A diciembre de 2019, han participado 100 personas de organizaciones comunitarias en estrategias pedagógicas orientadas a promover el respeto a la diversidad, el desarrollo de competencias para la convivencia, el autocuidado, la prevención del consumo de SPA y  alcohol. 
</t>
  </si>
  <si>
    <t>2-301010163  Construcción de Saneamiento basico</t>
  </si>
  <si>
    <t>1225  CNPyC 60% ley1801/16</t>
  </si>
  <si>
    <t>A.1.1.2.2.2.5  INSTITUTOS TÉCNICOS</t>
  </si>
  <si>
    <t>SUMA DE APORTES DESTINADOS POR LA LEY 21 DE 1982 PARA LAS ESCUELAS INDUSTRIALES E INSTITUTOS TÉCNICOS NACIÓNALES, DEPARTAMENTALES, (INTENDENCIALES, COMISARIALES), DISTRITALES O MUNICIPALES CORRESPONDIENTES AL PERSONAL DOCENTE</t>
  </si>
  <si>
    <t>41010020018 - Grupos artísticos y culturales juveniles apoyados en áreas de arte y cultura para fortalecer su capacidad de generación de ingresos</t>
  </si>
  <si>
    <t xml:space="preserve">42030020014-204 A diciembre de 2019, se ha recuperado ambiental y paisajísticamente 12 zonas blandas de separadores viales, parques y zonas verdes, con empoderamiento de la comunidad a través de estrategias lúdicas y artísticas.
</t>
  </si>
  <si>
    <t>NO*  2-3010102  Adquisición de Infraestructura propia del Sector</t>
  </si>
  <si>
    <t>1226  CNPyC 40% ley1801/16</t>
  </si>
  <si>
    <t>NO*  A.1.1.2.3   PERSONAL DIRECTIVO - DOCENTE (sin situación de fondos)</t>
  </si>
  <si>
    <t xml:space="preserve">SUMA DE PAGOS POR APORTES PATRONALES DE PREVISIÓN SOCIAL, CESANTÍAS Y PARAFISCALES DEL PERSONAL DIRECTIVO DOCENTES VINCULADO POR LA ENTIDAD TERRITORIAL PARA LA PRESTACIÓN DEL SERVICIO EDUCATIVO. </t>
  </si>
  <si>
    <t>41010020019 - Niñas, niños y adolescentes beneficiados con los programas de fomento a la lectura y la escritura a través de la Red de bibliotecas.</t>
  </si>
  <si>
    <t xml:space="preserve">42050030005-205 A diciembre de 2019, se han capacitado 100 personas en prevención de emergencias por fenómenos naturales y antrópicos
</t>
  </si>
  <si>
    <t>2-301010201  Compra de Terrenos</t>
  </si>
  <si>
    <t>1227  cuota parte pensional</t>
  </si>
  <si>
    <t xml:space="preserve">NO*  A.1.1.2.3.1   APORTES DE PREVISIÓN SOCIAL </t>
  </si>
  <si>
    <t>SUMA DE PAGOS CORRESPONDIENTE A APORTES PATRONALES POR CONCEPTO DE SALUD Y PENSIONES, DEL PERSONAL DIRECTIVO DOCENTE AFILIADOS AL FOMAG.</t>
  </si>
  <si>
    <t>41010020020 - Instituciones Educativas que participan en la implementación del Sistema de Investigación y Monitoreo de situaciones de riesgo y vulneración de los derechos humanos, sexuales y reproductivos.</t>
  </si>
  <si>
    <t xml:space="preserve">41010020001-206 A diciembre de 2019, se han vinculado 4000 niños, niñas y adolescentes en procesos de iniciación deportiva 
</t>
  </si>
  <si>
    <t>2-301010203  Señalización y Semaforización</t>
  </si>
  <si>
    <t>1228  fondo servicios docentes/educativos</t>
  </si>
  <si>
    <t xml:space="preserve">A.1.1.2.3.1.10  APORTES DE PREVISIÓN SOCIAL </t>
  </si>
  <si>
    <t>41010020021 - Niños, niñas y adolescentes que participan en el reconocimiento de los museos con temas de interés infantil existentes en el municipio</t>
  </si>
  <si>
    <t xml:space="preserve">41020010010-207 A diciembre de 2019, se han beneficiado 100 personas en situación de discapacidad, a través de la realización de 2 juegos deportivos y recreativos tradicionales y no tradicionales 
</t>
  </si>
  <si>
    <t>2-301010205  Planteles Educativos</t>
  </si>
  <si>
    <t>1229  Estampillas-Fondo Pensiones prodesarrollo</t>
  </si>
  <si>
    <t>A.1.1.2.3.2  APORTES PARA CESANTÍAS</t>
  </si>
  <si>
    <t>CORRESPONDE AL APORTE PATRONAL PARA CESANTÍAS LIQUIDADO SOBRE EL VALOR DE LA NÓMINA DEL PERSONAL DIRECTIVO DOCENTE AFILIADO AL FOMAG.</t>
  </si>
  <si>
    <t xml:space="preserve">41010030001 - Redes del Buen Trato operando </t>
  </si>
  <si>
    <t xml:space="preserve">41010020002-208 A diciembre de 2019, se han realizado 2 juegos deportivos intercolegiados 
</t>
  </si>
  <si>
    <t>2-301010207  Plantas de Energía</t>
  </si>
  <si>
    <t>1230  Venta Activos-FONPET</t>
  </si>
  <si>
    <t>NO*  A.1.1.2.4   PERSONAL DIRECTIVO - DOCENTE (con situación de fondos)</t>
  </si>
  <si>
    <t xml:space="preserve">SUMA DE LOS PAGOS DE LOS APORTES DE CESANTÍAS Y PREVISIÓN SOCIAL CORRESPONDIENTES AL PERSONAL DIRECTIVO DOCENTE NO AFILIADO AL FONDO NACIÓNAL DE PRESTACIONES SOCIALES DEL MAGISTERIO </t>
  </si>
  <si>
    <t>41010030002 - Centros sociales y comunitarios implementados para la vida (incluye intervención de pacientes policonsultantes)</t>
  </si>
  <si>
    <t xml:space="preserve">42030040005-209 A diciembre de 2019, se ha construido 1 equipamiento deportivo y recreativo, siempre y cuando existan lotes de propiedad del municipio que se puedan utilizar para esta actividad
</t>
  </si>
  <si>
    <t>2-301010209  Compra de Lotes para Vivienda</t>
  </si>
  <si>
    <t>1231  Venta servicios Salud-Zoonosis</t>
  </si>
  <si>
    <t xml:space="preserve">NO*  A.1.1.2.4.1   APORTES DE PREVISIÓN SOCIAL </t>
  </si>
  <si>
    <t>SUMA DE PAGOS CORRESPONDIENTE A APORTES PATRONALES HECHOS POR CONCEPTO DE SALUD, PENSIONES, ARP Y CESANTÍAS A LOS DIRECTIVOS DOCENTES NO AFILIADOS AL FONDO DE PRESTACIONES DEL MAGISTERIO</t>
  </si>
  <si>
    <t xml:space="preserve">41010030003 - Instituciones Educativas con Centros de Orientación y Atención Psicosocial que implementan estrategias de salud mental con la comunidad educativa. </t>
  </si>
  <si>
    <t xml:space="preserve">42030040006-210 A diciembre de 2019, se ha realizado la adecuación o mantenimiento de 12 escenarios deportivos y recreativos en la comuna
</t>
  </si>
  <si>
    <t>NO*  2-3010103  Mejoramiento y Mantenimiento de Infraestructura propia del Sector</t>
  </si>
  <si>
    <t>1232  Estratificacion socio economica-Ley 505</t>
  </si>
  <si>
    <t>A.1.1.2.4.1.1  APORTES PARA SALUD</t>
  </si>
  <si>
    <t xml:space="preserve">PAGO DEL APORTE PATRONAL POR CONCEPTO DE SALUD  DE CONFORMIDAD CON LO ESTABLECIDO EN LA LEY 100 DE 1993 DEL PERSONAL DIRECTIVO DOCENTE NO AFILIADO AL FONDO DE PRESTACIONES SOCIALES DEL MAGISTERIO  Y QUE ESTÉN AFILIADOS EN OTRAS ENTIDADES. </t>
  </si>
  <si>
    <t xml:space="preserve">41010030004 - Instituciones Educativas que implementan la Estrategia Escuelas de Familias con enfoque de género y diferencial. </t>
  </si>
  <si>
    <t xml:space="preserve">41010010005-211 A diciembre de 2019, se ha adecuado 1 equipamiento recreativo para la primera infancia en el marco de la Política Nacional de Cero a Siempre
</t>
  </si>
  <si>
    <t>2-301010301  Edificios Públicos</t>
  </si>
  <si>
    <t>1233  tasa utilizacion aguas subterraneas-ley 99-93</t>
  </si>
  <si>
    <t>A.1.1.2.4.1.2  APORTES PARA PENSIÓN</t>
  </si>
  <si>
    <t>SUMA DE PAGOS POR CONCEPTO DE COTIZACIÓN PARA PENSIÓN DE LOS DIRECTIVOS DOCENTES NO AFILIADOS AL FONDO, QUE EL PATRÓN EFECTÚA A LOS FONDOS DE PENSIONES PÚBLICOS O PRIVADOS.</t>
  </si>
  <si>
    <t xml:space="preserve">41010030005 - Centros de orientación familiar funcionando en equipamientos existentes del municipio </t>
  </si>
  <si>
    <t>44030010010-212 A diciembre de 2019, 160 personas de grupos vulnerables han participado de actividades de turismo de naturaleza en la zona rural del municipio</t>
  </si>
  <si>
    <t>2-301010303  Seguros de Bienes</t>
  </si>
  <si>
    <t>1234  Sobretasa Bomberil</t>
  </si>
  <si>
    <t>A.1.1.2.4.1.3  APORTES ARP</t>
  </si>
  <si>
    <t>SUMA DE PAGOS QUE EFECTÚA EL PATRÓN  POR PORCENTAJE DE RIESGO ESTABLECIDO POR LA ADMINISTRADORA DE RIESGOS PROFESIONALES A LA QUE SE ENCUENTRE AFILIADO LA ENTIDAD POR AQUELLOS DIRECTIVOS DOCENTES NO AFILIADOS AL FONDO..</t>
  </si>
  <si>
    <t>41010030006 - Padres, madres, cuidadores y cabeza de hogar formados en promoción para la vida y prevención de factores de riesgo</t>
  </si>
  <si>
    <t xml:space="preserve">41010040005-213 A diciembre de 2019, se han vinculado 200 adultos mayores en actividades que promueven el estilo de vida saludable, autocuidado y acondicionamiento físico.
</t>
  </si>
  <si>
    <t>2-301010305  Rehabilitación de Infraestructura ya Existente</t>
  </si>
  <si>
    <t>1235  Ctto  No. 088-06-Cultura</t>
  </si>
  <si>
    <t>A.1.1.2.4.1.4  APORTES PARA CESANTÍAS</t>
  </si>
  <si>
    <t>VALOR DEL APORTE PATRONAL LIQUIDADO SOBRE EL COSTO DE LA NÓMINA DEL PERSONAL DIRECTIVO DOCENTE NO AFILIADO AL FONDO CORRESPONDIENTE A CESANTÍAS</t>
  </si>
  <si>
    <t>41010030007 - Actores sociales formados en intervención social para el fortalecimiento del tejido social y la integración familiar y comunitaria</t>
  </si>
  <si>
    <t xml:space="preserve">41010040004-214 A diciembre de 2019, se han realizado 1 encuentro intergeneracional.
</t>
  </si>
  <si>
    <t>2-301010307  Protección y Dragado de Cuencas y Hoyas Hidrográficas</t>
  </si>
  <si>
    <t>1236  excedentes Entidad Adaptada salud</t>
  </si>
  <si>
    <t xml:space="preserve">NO*  A.1.1.2.4.2   APORTES PARAFISCALES </t>
  </si>
  <si>
    <t xml:space="preserve">SUMA DE PAGOS POR CONCEPTO DE GRAVÁMENES ESTABLECIDOS CON CARÁCTER OBLIGATORIO POR LA LEY, QUE AFECTAN A UN DETERMINADO Y ÚNICO GRUPO SOCIAL O ECONÓMICO,QUE SE REALIZAN SOBRE LA NOMINA MENSUAL DE SALARIOS DE DIRECTIVOS DOCENTES </t>
  </si>
  <si>
    <t xml:space="preserve">41010030008 - Familias intervenidas para la prevención de la violencia familiar y la generación de ingresos </t>
  </si>
  <si>
    <t xml:space="preserve">41040030004-215 A diciembre de 2019, se han realizado 2 estudios y diseños para intervenir las sedes educativas de la comuna
</t>
  </si>
  <si>
    <t>2-301010309  Programas de Control a la Erosión y Reforestación</t>
  </si>
  <si>
    <t>1237  Devolución aportes pensión-ISS</t>
  </si>
  <si>
    <t>A.1.1.2.4.2.1  SENA</t>
  </si>
  <si>
    <t xml:space="preserve">SUMA DE APORTES DESTINADOS POR LA LEY 21 DE 1982  AL SERVICIO NACIÓNAL DE APRENDIZAJE SENA SOBRE LA NÓMINA DE DIRECTIVOS DOCENTES </t>
  </si>
  <si>
    <t>41010040001 - Atención psicosocial, personal y familiar a la población adulta mayor de comunas y corregimientos.</t>
  </si>
  <si>
    <t xml:space="preserve">41040030004-216 A diciembre de 2019, se han realizado 2 intervenciones (mantenimientos, adecuaciones y/o construcción de espacios, previo concepto técnico) en las sedes educativas de la comuna
</t>
  </si>
  <si>
    <t>2-301010311  Programas de Saneamiento Ambiental</t>
  </si>
  <si>
    <t>1238  Derechos de Mantenimiento y Supervision</t>
  </si>
  <si>
    <t>A.1.1.2.4.2.2  ICBF</t>
  </si>
  <si>
    <t>SUMA DE APORTES DESTINADOS POR LA LEY 89 DE 1988 AL INSTITUTO COLOMBIANO DE BIENESTAR FAMILIAR CORRESPONDIENTES AL PERSONAL DIRECTIVO DOCENTE</t>
  </si>
  <si>
    <t xml:space="preserve">41010040002 - Personas adultas mayores atendidas en modalidad centro vida, larga estancia y hogar de paso </t>
  </si>
  <si>
    <t xml:space="preserve">41040030007-217 A diciembre de 2019, se ha realizado la dotación de 1 sede educativa 
</t>
  </si>
  <si>
    <t>2-301010313  Acueductos y Plantas</t>
  </si>
  <si>
    <t xml:space="preserve">1239  Contribución especial </t>
  </si>
  <si>
    <t>A.1.1.2.4.2.3  ESAP</t>
  </si>
  <si>
    <t>SUMA DE APORTES DESTINADOS POR LA LEY 21 DE 1982 PARA LA ESCUELA SUPERIOR DE ADMINISTRACIÓN PUBLICA CORRESPONDIENTE AL PERSONAL DIRECTIVO</t>
  </si>
  <si>
    <t>41010040003 - Cuidadores de personas con discapacidad y adultos mayores formados en cuidado, manejo, proyecto de vida y derechos</t>
  </si>
  <si>
    <t xml:space="preserve">42010040003-218 A diciembre de 2019, se ha realizado el mantenimiento 1,5 kilómetros lineales de vía en la comuna, previo concepto de viabilidad técnica
</t>
  </si>
  <si>
    <t>2-301010315  Alcantarillados y Redes</t>
  </si>
  <si>
    <t>1240  Excedentes financieros de las ESES</t>
  </si>
  <si>
    <t>A.1.1.2.4.2.4  CAJAS DE COMPENSACIÓN FAMILIAR</t>
  </si>
  <si>
    <t>APORTES DESTINADOS POR LA LEY 21 DE 1982 PARA  PROVEER EL PAGO DEL SUBSIDIO FAMILIAR CORRESPONDIENTES A DIRECTIVOS DOCENTES</t>
  </si>
  <si>
    <t>41010040004 - Encuentros intergeneracionales realizados</t>
  </si>
  <si>
    <t xml:space="preserve">42010040002-219 A diciembre de 2019, se han construido 0,2 kilómetros lineales de pavimento, previo concepto de viabilidad técnica
</t>
  </si>
  <si>
    <t>2-301010317  Mataderos, Plazas de Mercado, Cementerios</t>
  </si>
  <si>
    <t>1241  Recursos propios-fondo de contingencias</t>
  </si>
  <si>
    <t>A.1.1.2.4.2.5  INSTITUTOS TÉCNICOS</t>
  </si>
  <si>
    <t>SUMA DE APORTES DESTINADOS POR LA LEY 21 DE 1982 PARA LAS ESCUELAS INDUSTRIALES E INSTITUTOS TÉCNICOS NACIÓNALES, DEPARTAMENTALES, (INTENDENCIALES, COMISARIALES), DISTRITALES O MUNICIPALES CORRESPONDIENTES AL PERSONAL DIRECTIVO DOCENTE</t>
  </si>
  <si>
    <t>41010040005 - Adultos mayores vinculados en actividades que promueven el estilo de vida saludable, autocuidado y acondicionamiento físico</t>
  </si>
  <si>
    <t xml:space="preserve">42010010006-220 A diciembre de 2019, se han construido 500 metros cuadrados de andén, previo concepto de viabilidad técnica y esquema básico
</t>
  </si>
  <si>
    <t>2-301010319  Plazas de Ferias</t>
  </si>
  <si>
    <t>1242  Recursos de Cofinanciacion-saldos</t>
  </si>
  <si>
    <t>NO*  A.1.1.2.5   PERSONAL ADMINISTRATIVO DE INSTITUCIONES EDUCATIVAS</t>
  </si>
  <si>
    <t>SUMA DE LOS PAGOS DE LOS APORTES DE CESANTÍAS Y PREVISIÓN SOCIAL CORRESPONDIENTES AL PERSONAL ADMINISTRATIVO DEL SECTOR EDUCATIVO</t>
  </si>
  <si>
    <t xml:space="preserve">41010040006 - Adultos mayores que recuperan la memoria y tradiciones culturales del municipio, en comunas y corregimientos apoyados </t>
  </si>
  <si>
    <t>43010010009-301 A diciembre de 2019, se han constituido y capacitado 36 comités de vecinos para la convivencia y dotado los barrios de la comuna con 60 sistemas de alerta y monitoreo.</t>
  </si>
  <si>
    <t>2-301010321  Recoleccion y Tratamiento de Basuras</t>
  </si>
  <si>
    <t>1243  Impuesto de telefonos</t>
  </si>
  <si>
    <t xml:space="preserve">NO*  A.1.1.2.5.1   APORTES DE PREVISIÓN SOCIAL </t>
  </si>
  <si>
    <t>SUMA DE APORTES PATRONALES HECHOS POR CONCEPTO DE CESANTÍAS, SALUD, PENSIONES Y ARP DEL PERSONAL ADMINISTRATIVO DEL SECTOR EDUCATIVO</t>
  </si>
  <si>
    <t>41010040007 - Eventos deportivos y recreativos para adultos y adultos mayores en actividades deportivas y recreativas de comunas y corregimientos.</t>
  </si>
  <si>
    <t>41010030006-302 A diciembre de 2019, se han formado 1800 padres, madres, cuidadores y cabeza de hogar, en pautas de crianza para el desarrollo de competencias para la convivencia, el autocuidado y la prevención del consumo de SPA y el uso inadecuado del alcohol.</t>
  </si>
  <si>
    <t>2-301010323  Programas de Saneamiento Básico Rural</t>
  </si>
  <si>
    <t>1244  Acuerdo 218-07-seguridad Vial</t>
  </si>
  <si>
    <t>A.1.1.2.5.1.1  APORTES PARA SALUD</t>
  </si>
  <si>
    <t xml:space="preserve">SUMA DE APORTES PATRONALES POR CONCEPTO DE SALUD ESTABLECIDO DE CONFORMIDAD CON LO DISPUESTO EN LA LEY 100 DE 1993 DEL PERSONAL ADMINISTRATIVO </t>
  </si>
  <si>
    <t>41010040008 - Adulto mayor beneficiado con gimnasia dirigida y aeróbicos.</t>
  </si>
  <si>
    <t xml:space="preserve">41010030006-303 A diciembre de 2019, han participado 150 personas de organizaciones comunitarias y Red del Buen Trato en estrategias pedagógicas orientadas a promover el respeto a la diversidad, el desarrollo de competencias para la convivencia, el autocuidado, la prevención de consumo de SPA y alcohol. </t>
  </si>
  <si>
    <t>2-301010325  Programas de Potabilización de Aguas Residuales</t>
  </si>
  <si>
    <t>1245  Vivienda (Recuperación Cartera)</t>
  </si>
  <si>
    <t>A.1.1.2.5.1.2  APORTES PARA PENSIÓN</t>
  </si>
  <si>
    <t>SUMA DE COTIZACIÓN PARA PENSIÓN DEL PERSONAL ADMINISTRATIVO QUE EL PATRÓN EFECTÚA A LOS FONDOS DE PENSIONES PÚBLICOS O PRIVADOS.</t>
  </si>
  <si>
    <t>41010040009 - Política pública del adulto mayor formulada y aprobada</t>
  </si>
  <si>
    <t>42010040003-304 A diciembre de 2019, se ha realizado el mantenimiento de 1,5 kilómetros lineales de vía en la comuna, previo concepto de viabilidad técnica</t>
  </si>
  <si>
    <t>2-301010327  Baños Públicos</t>
  </si>
  <si>
    <t>1246  Reintegro - Liquidacion F.F.E.</t>
  </si>
  <si>
    <t>A.1.1.2.5.1.3  APORTES ARP</t>
  </si>
  <si>
    <t>PAGOS QUE EFECTÚA EL PATRÓN  POR PORCENTAJE DE RIESGO ESTABLECIDO POR LA ADMINISTRADORA DE RIESGOS PROFESIONALES A LA QUE SE ENCUENTRE AFILIADO LA ENTIDAD CORRESPONDIENTES AL PERSONAL ADMINISTRATIVO DEL SECTOR EDUCATIVO</t>
  </si>
  <si>
    <t>41010040010 - Política pública del adulto mayor implementada</t>
  </si>
  <si>
    <t xml:space="preserve">42010010006-305 A diciembre de 2019, se han construido 500 metros cuadrados de andén, previo concepto de viabilidad técnica y esquema básico
</t>
  </si>
  <si>
    <t>2-301010329  Equipos de Comunicación</t>
  </si>
  <si>
    <t>1247  Excedentes EMCALI</t>
  </si>
  <si>
    <t>A.1.1.2.5.1.4  APORTES PARA CESANTÍAS</t>
  </si>
  <si>
    <t>SUMA DE APORTES PATRONALES LIQUIDADOS SOBRE EL VALOR DE LA NÓMINA DEL PERSONAL ADMINISTRATIVO  CORRESPONDIENTE A CESANTÍAS</t>
  </si>
  <si>
    <t>41010040011 - Eventos artísticos y culturales anuales para los adultos mayores en las comunas y corregimientos</t>
  </si>
  <si>
    <t>42030020014-306 A diciembre de 2019, se ha recuperado ambiental y paisajísticamente, 32 zonas blandas de separadores viales, parques y zonas verdes, con empoderamiento de la comunidad</t>
  </si>
  <si>
    <t>2-301010331  Pavimentación de Calles Urbanas</t>
  </si>
  <si>
    <t>1248  Venta de Activos Valorizacion</t>
  </si>
  <si>
    <t xml:space="preserve">NO*  A.1.1.2.5.2   APORTES PARAFISCALES </t>
  </si>
  <si>
    <t>41020010001 - Cuidadores, comunidad e integrantes de redes de apoyo capacitados en acciones colectivas, deberes y derechos y no discriminación a las personas con discapacidad.</t>
  </si>
  <si>
    <t>42030020014-307 A diciembre de 2019, se han ejecutado 4 eventos de recreación en cada una de las zonas recuperadas, para generar cultura ciudadana</t>
  </si>
  <si>
    <t>2-301010333  Carreteras, Caminos, Puentes y Similares</t>
  </si>
  <si>
    <t>1249  Festival del video Ambiental CVC</t>
  </si>
  <si>
    <t>A.1.1.2.5.2.1  SENA</t>
  </si>
  <si>
    <t>SUMA DE APORTES DESTINADOS POR LA LEY 21 DE 1982  AL SERVICIO NACIÓNAL DE APRENDIZAJE SENA SOBRE LA NÓMINA DE ADMINISTRATIVOS</t>
  </si>
  <si>
    <t>41020010002 - Ayudas técnicas y tecnológicas de asistencia a personas con discapacidad sensorial y de movilidad reducida, suministradas.</t>
  </si>
  <si>
    <t xml:space="preserve">42030020014-308 A diciembre de 2019, se han realizado 6 estrategias artísticas y culturales la cultura se toma tu comuna, promoviendo sentido de pertenencia en las zonas recuperadas
</t>
  </si>
  <si>
    <t>2-301010335  Señalización y Semaforización</t>
  </si>
  <si>
    <t>1250  Concepto Técnico por Perforación de Pozos</t>
  </si>
  <si>
    <t>A.1.1.2.5.2.2  ICBF</t>
  </si>
  <si>
    <t>SUMA DE APORTES DESTINADOS POR LA LEY 89 DE 1988 AL INSTITUTO COLOMBIANO DE BIENESTAR FAMILIAR CORRESPONDIENTES AL PERSONAL ADMINISTRATIVO</t>
  </si>
  <si>
    <t xml:space="preserve">41020010003 - Equipamientos comunitarios (sedes comunales, tertuliaderos, casas de la juventud, centros de desarrollo comunitario) y CALI, accesibles con las normas de señalización en braille y avisos. </t>
  </si>
  <si>
    <t xml:space="preserve">44040010001-309 A diciembre de 2019, se han cualificado a 2500 personas vulnerables con acompañamiento, intermediación laboral y orientación ocupacional con entidades idóneas con un mínimo de capacitación 180 horas.
</t>
  </si>
  <si>
    <t>2-301010337  Centrales de Transporte</t>
  </si>
  <si>
    <t>1251  Sanciones por Violación de Normas - DAGMA</t>
  </si>
  <si>
    <t>A.1.1.2.5.2.3  ESAP</t>
  </si>
  <si>
    <t>SUMA DE APORTES DESTINADOS POR LA LEY 21 DE 1982 PARA LA ESCUELA SUPERIOR DE ADMINISTRACIÓN PUBLICA CORRESPONDIENTE AL PERSONAL ADMINISTRATIVO</t>
  </si>
  <si>
    <t>41020010004 - Personas con discapacidad identificadas en el Registro de Localización y Caracterización de Personas con Discapacidad – SISPRO</t>
  </si>
  <si>
    <t xml:space="preserve">44010010002-310 A diciembre de 2019, se han cualificado a 2500 personas vulnerables para el emprendimiento con entidades idóneas y con acompañamiento y asistencia técnica en mercadeo, componente administrativo y contable y articulación con la economía formal con un mínimo de capacitación 180 horas.
</t>
  </si>
  <si>
    <t>2-301010339  Casas de Cultura, Bibliotecas y Similares</t>
  </si>
  <si>
    <t>1252  Control y Seguimiento de Plan de Saneamiento y Manejo de Vertimientos</t>
  </si>
  <si>
    <t>A.1.1.2.5.2.4  CAJAS DE COMPENSACIÓN FAMILIAR</t>
  </si>
  <si>
    <t>APORTES DESTINADOS POR LA LEY 21 DE 1982 PARA  PROVEER EL PAGO DEL SUBSIDIO FAMILIAR CORRESPONDIENTES A PERSONAL ADMINISTRATIVO</t>
  </si>
  <si>
    <t>41020010005 - Personas con discapacidad con apoyo para su movilidad urbana en el SITM MIO</t>
  </si>
  <si>
    <t xml:space="preserve">41050020011-311 A diciembre de 2019, se han vinculado en iniciación artística 3000 personas de los diferentes grupos poblacionales.
</t>
  </si>
  <si>
    <t>2-301010341  Umatas</t>
  </si>
  <si>
    <t>1253  Contribucion valorizacion nuevo plan de obras</t>
  </si>
  <si>
    <t>A.1.1.2.5.2.5  INSTITUTOS TÉCNICOS</t>
  </si>
  <si>
    <t xml:space="preserve">SUMA DE APORTES DESTINADOS POR LA LEY 21 DE 1982 PARA LAS ESCUELAS INDUSTRIALES E INSTITUTOS TÉCNICOS NACIÓNALES, DEPARTAMENTALES, (INTENDENCIALES, COMISARIALES), DISTRITALES O MUNICIPALES CORRESPONDIENTES AL PERSONAL ADMINISTRATIVO </t>
  </si>
  <si>
    <t>41020010006 - Estudiantes con discapacidad y capacidad y/o talento excepcional vinculados a educación formal, Educación para el trabajo y el desarrollo Humano y Educación adecuada para la integración social</t>
  </si>
  <si>
    <t xml:space="preserve">41050020012-312 A diciembre de 2019, se ha fortalecido la formación artística de 2500 personas de diferentes grupos poblacionales 
</t>
  </si>
  <si>
    <t>2-301010343  Programas Especiales de Desarrollo Industrial</t>
  </si>
  <si>
    <t>1254  Recuperación de cartera</t>
  </si>
  <si>
    <t>A.1.1.6  CONTRATACIÓN DE ASEO A LOS ESTABLECIMIENTOS EDUCATIVOS ESTATALES</t>
  </si>
  <si>
    <t>VALOR DE LOS CONTRATOS REALIZADOS POR LA ENTIDAD TERRITORIAL CERTIFICADA  PARA LA PRESTACIÓN DEL SERVICIO DE ASEO DE LOS ESTABLECIMIENTOS EDUCATIVOS</t>
  </si>
  <si>
    <t xml:space="preserve">41020010007 - Personas con discapacidad que participan en procesos artísticos o culturales </t>
  </si>
  <si>
    <t xml:space="preserve">41010020001-313 A diciembre de 2019, se han vinculado 4000 niños, niñas y adolescentes en procesos de iniciación y formación deportiva </t>
  </si>
  <si>
    <t>2-301010345  Programas Especiales de Desarrollo Comercial</t>
  </si>
  <si>
    <t>1255  estampilla procultura Ley 397/97 (seguridad social de los gestores culturales 10%)</t>
  </si>
  <si>
    <t>A.1.1.7  CONTRATACIÓN DE VIGILANCIA A LOS ESTABLECIMIENTOS EDUCATIVOS ESTATALES</t>
  </si>
  <si>
    <t>VALOR DE LOS CONTRATOS  REALIZADOS PÓR LA ENTIDAD TERRITORIAL CERTIFICADA  PARA LA PRESTACIÓN DEL SERVICIO DE VIGILANCIA DE LOS ESTABLECIMIENTOS EDUCATIVOS</t>
  </si>
  <si>
    <t>41020010008 - Campaña implementada para afectar imaginarios sociales de exclusión e irrespeto a las personas con discapacidad</t>
  </si>
  <si>
    <t xml:space="preserve">41050010007-314 A diciembre de 2019, se han realizado 4 juegos deportivos y recreativos tradicionales y no tradicionales
</t>
  </si>
  <si>
    <t>2-301010347  Programas Especiales de Desarrollo Turístico</t>
  </si>
  <si>
    <t>1256  Comparendo Ambiental Ley 1259 de 2008</t>
  </si>
  <si>
    <t>NO*  A.1.1.9   DOTACIÓN LEY 70 DE 1988 y DECRETO REGLAMENTARIO 1978 DE 1979</t>
  </si>
  <si>
    <t>SUMINISTRO DE CALZADO Y VESTIDO DE LABOR PARA LOS EMPLEADOS DEL SECTOR PÚBLICO.</t>
  </si>
  <si>
    <t>41020010009 - Personas con discapacidad, beneficiadas con actividades deportivas y recreativas.</t>
  </si>
  <si>
    <t>41010020002-315 A diciembre de 2019, se han realizado 4 juegos deportivos intercolegiados</t>
  </si>
  <si>
    <t>2-301010349  Planteles Educativos</t>
  </si>
  <si>
    <t>1257  Reintegro Liquidacion Fondo Concejo Mpal</t>
  </si>
  <si>
    <t>A.1.1.9.1  DOTACIÓN LEY 70 DE 1988 - PERSONAL DOCENTE</t>
  </si>
  <si>
    <t>SUMINISTRO DE CALZADO Y VESTIDO DE LABOR PARA LOS DOCENTES CON FORME A LO DISPUESTO EN EL DECRETO 1978 DE 1989</t>
  </si>
  <si>
    <t xml:space="preserve">41020010010 - Eventos deportivos y recreativos realizados con participación de personas con discapacidad. </t>
  </si>
  <si>
    <t xml:space="preserve">41050020015-316 A diciembre de 2019, se han realizado 6 encuentros artísticos intercolegiados 
</t>
  </si>
  <si>
    <t>2-301010351  Escenarios Deportivos y Parques</t>
  </si>
  <si>
    <t>1258  estampilla procultura ley 1379/2010 (Red Nacional de bibliotecas 10%)</t>
  </si>
  <si>
    <t>A.1.1.9.2  DOTACIÓN LEY 70 DE 1988 - PERSONAL DIRECTIVO DOCENTE</t>
  </si>
  <si>
    <t>SUMINISTRO DE CALZADO Y VESTIDO DE LABOR PARA LOS DIRECTIVO DOCENTES CON FORME A LO DISPUESTO EN EL DECRETO 1978 DE 1989</t>
  </si>
  <si>
    <t>41020010011 - Personas con discapacidad o en riesgo, intervenidas en la estrategia de Rehabilitación Basada en la Comunidad – (RBC)</t>
  </si>
  <si>
    <t xml:space="preserve">42030040005-317 A diciembre de 2019, se ha construido 1 escenario deportivo y recreativo, siempre y cuando existan lotes de propiedad del municipio que se puedan utilizar para esta actividad
</t>
  </si>
  <si>
    <t>2-301010353  Hospitales, Centros de Salud y Puestos de Salud</t>
  </si>
  <si>
    <t xml:space="preserve">1259  Recursos por Venta de Activos Entes de Control  </t>
  </si>
  <si>
    <t>A.1.1.9.3  DOTACIÓN LEY 70 DE 1988 - PERSONAL ADMINISTRATIVO DE ESTABLECIMIENTOS EDUCATIVOS</t>
  </si>
  <si>
    <t>SUMINISTRO DE CALZADO Y VESTIDO DE LABOR PARA EL PERSONAL ADMINISTRATIVO CON FORME A LO DISPUESTO EN EL DECRETO 1978 DE 1989</t>
  </si>
  <si>
    <t>41020020001 - Política Pública Cali CaliAfro formulada y aprobada</t>
  </si>
  <si>
    <t xml:space="preserve">42030040006-318 A diciembre de 2019, se ha realizado la adecuación o mantenimiento de 6 escenarios deportivos y recreativos </t>
  </si>
  <si>
    <t>2-301010355  Torres de Distribución de Energía, Plantas y Redes de Electrificación Rural y Urbana</t>
  </si>
  <si>
    <t>1260  reintegro proyecto desarrollo social</t>
  </si>
  <si>
    <t>NO*  A.1.1.10   CONTRATACION DEL SERVICIO EDUCATIVO POR PARTE DE LAS ENTIDADES TERRITORIALES  CERTIFICADAS</t>
  </si>
  <si>
    <t>SUMATORIA DE LOS DIFERENTES TIPOS DE CONTRATACION POR COBERTURA PARA LA PRESTACION DEL SERVICIO PUBLICO EDUCATIVO</t>
  </si>
  <si>
    <t>41020020002 - Eventos de conmemoración afrodescendiente en el marco del Decenio ONU, Alianza Mundial de mandatarios Afro y Encuentros de Hermandad, apoyados, incluidos feria de CaliAfro, construcción de monumento simbólico y reconocimiento público a personas representativas afro en Cali</t>
  </si>
  <si>
    <t xml:space="preserve">42030040007-319 A diciembre de 2019, se ha relazado mantenimiento y adecuación 6 equipamientos culturales.
</t>
  </si>
  <si>
    <t>2-301010357  Gasoductos</t>
  </si>
  <si>
    <t>1261  Cuentas maestras sector salud</t>
  </si>
  <si>
    <t xml:space="preserve">A.1.1.10.1  CONTRATOS PARA LA PRESTACIÓN DEL SERVICIO EDUCATIVO </t>
  </si>
  <si>
    <t>VALOR DE LA CONTRATACIÓN DE LA PRESTACIÓN DEL SERVICIO EDUCATIVO POR EL AÑO LECTIVO REALIZADA POR LA ENTIDAD TERRITORIAL CERTIFICADA EN EL MARCO DEL DECRETO 1851 DE 2015</t>
  </si>
  <si>
    <t>41020020003 - Plan de vida étnico-territorial para los consejos comunitarios (El Hormiguero, Playa Renaciente y Cascajal) formulados.</t>
  </si>
  <si>
    <t xml:space="preserve">41010010005-320 A diciembre de 2019, se ha adecuado 1 equipamiento  recreativo para la primera infancia en el marco de la Política Nacional de Cero a Siempre
</t>
  </si>
  <si>
    <t>2-301010358  Ampliacion Acueducto</t>
  </si>
  <si>
    <t>1262  Venta de Activos Personeria Municipal</t>
  </si>
  <si>
    <t>A.1.1.10.2  CONTRATOS PARA LA ADMINISTRACION DEL SERVICIO EDUCATIVO</t>
  </si>
  <si>
    <t>VALOR DE LA CONTRATACIÓN DE LA ADMINISTRACION DEL SERVICIO EDUCATIVO POR EL AÑO LECTIVO REALIZADA POR LA ENTIDAD TERRITORIAL CERTIFICADA EN EL MARCO DEL DECRETO 1851 DE 2015</t>
  </si>
  <si>
    <t xml:space="preserve">41020020004 - Eventos deportivos y recreativos realizados para la población afro descendiente. </t>
  </si>
  <si>
    <t xml:space="preserve">41010010007-321 A diciembre de 2019, se ha adecuado 1 equipamiento cultural para la primera infancia en el marco de la Política Nacional de Cero a Siempre
</t>
  </si>
  <si>
    <t>2-301010359  Ampliación Alcantarillado</t>
  </si>
  <si>
    <t>1263  Sobretasa Gasolina 6,5%</t>
  </si>
  <si>
    <t>A.1.1.10.3  CONTRATOS PARA LA PROMOCION E IMPLEMENTACION DE ESTRATEGIAS DE DESARROLLO PEDAGOGICO A CELEBRARSE CON IGLESIAS O CONFESIONES RELIGIOSAS</t>
  </si>
  <si>
    <t>VALOR DE LA CONTRATACIÓN POR EL AÑO LECTIVO REALIZADA POR LA ENTIDAD TERRITORIAL CERTIFICADA EN EL MARCO DEL DECRETO 1851 DE 2015</t>
  </si>
  <si>
    <t xml:space="preserve">41020020005 - Organizaciones culturales que revitalicen las identidades y valores culturales afrodescendientes apoyadas </t>
  </si>
  <si>
    <t xml:space="preserve">41040030004-322 A diciembre de 2019, se han realizado 4 estudios y diseños para intervenir las sedes educativas de la comuna
</t>
  </si>
  <si>
    <t>2-301010360  Mejoramiento de Plantas de tratamiento de Aguas Residuales</t>
  </si>
  <si>
    <t>1264  estampilla procultura acuerdo 232 (conservacion patrimonio cultural 5%)</t>
  </si>
  <si>
    <t>A.1.1.10.4  CONTRATACION CON ESTABLECIMIENTOS EDUCATIVOS MEDIANTE SUBSIDIO A LA DEMANDA</t>
  </si>
  <si>
    <t>41020020006 - Iniciativas etno-culturales promovidas por organizaciones sociales e instituciones educativas oficiales, apoyadas</t>
  </si>
  <si>
    <t xml:space="preserve">41040030004-323 A diciembre de 2019, se han realizado 14 intervenciones (mantenimiento, adecuación y/o construcción de espacios, previo concepto técnico) en las sedes educativas de la comuna
</t>
  </si>
  <si>
    <t>2-301010361  Ampliación Alcantarillado pluvial</t>
  </si>
  <si>
    <t>1265  estampilla procultura acuerdo 0313 (fin inst popular de cultura 7% del 60%)</t>
  </si>
  <si>
    <t>A.1.1.10.5  CONTRATACIÓN PARA EDUCACIÓN PARA JÓVENES Y ADULTOS</t>
  </si>
  <si>
    <t xml:space="preserve">VALOR DE LA CONTRATACIÓN CON ENTIDADES DE RECONOCIDA IDONDEIDAD PARA EL DESARROLLO LOS PROGRAMAS QUE SE AJUSTEN A LAS NECESIDADES ESPECÍFICAS DE LA POBLACIÓN CON NECESIDADES DE APRENDIZAJE DE LA POBLACIÓN JOVEN Y ADULTA  </t>
  </si>
  <si>
    <t xml:space="preserve">41020020007 - Instituciones Educativas Oficiales fortalecidas con procesos etno-educativos afrodescendientes implementados </t>
  </si>
  <si>
    <t xml:space="preserve">41040030007-324 A diciembre de 2019, se ha realizado la dotación de 14 sedes educativas 
</t>
  </si>
  <si>
    <t>2-301010362  Rehabilitación Alcantarillado pluvial</t>
  </si>
  <si>
    <t>1266  Venta de Acciones</t>
  </si>
  <si>
    <t>A.1.1.10.6  CONTRATACION DE LA ADMINISTRACION DE LA ATENCION EDUCATIVA CON INDIGENAS</t>
  </si>
  <si>
    <t>VALOR DE LA CONTRATACIÓN POR EL AÑO LECTIVO REALIZADA POR LA ENTIDAD TERRITORIAL CERTIFICADA CON LA POBLACION INDIGENA EN EL MARCO DEL DECRETO 1075 DE 2015</t>
  </si>
  <si>
    <t>41020020008 - Política Pública Cali CaliAfro implementada</t>
  </si>
  <si>
    <t xml:space="preserve">44030010010-325 A diciembre de 2019, 400 personas de grupos vulnerables han participado de actividades de turismo de naturaleza en la zona rural del municipio
</t>
  </si>
  <si>
    <t>NO*  2-30102  Infraestructura Administrativa</t>
  </si>
  <si>
    <t>1267  alumb publico EMCALI S.S.F.</t>
  </si>
  <si>
    <t>A.1.1.11  VIÁTICOS Y GASTOS DE VIAJE</t>
  </si>
  <si>
    <t>SUMATORIA DE LOS RECURSOS DESTINADOS A FINANCIAR LOS DESPLAZAMIENTOS DEL PERSONAL DOCENTE, DIRECTIVO DOCENTE Y ADMINISTRATIVO.</t>
  </si>
  <si>
    <t>41020030001 - Personas de las comunidades indígenas capacitadas en el reconocimiento, promoción y restitución de los derechos especiales.</t>
  </si>
  <si>
    <t xml:space="preserve">42030040001-326 A diciembre de 2019, se ha realizado el mantenimiento y adecuación de 5 sedes comunales
</t>
  </si>
  <si>
    <t>2-3010201  Construcción de Infraestructura Administrativa</t>
  </si>
  <si>
    <t>1268  Zonas verdes adquisicion terrenos</t>
  </si>
  <si>
    <t>A.1.1.12  SENTENCIAS Y CONCILIACIONES</t>
  </si>
  <si>
    <t>SUMATORIA DE RECURSOS DESTINADOS A FINANCIAR EL PAGO DE SENTENCIAS Y CONCILIACIONES ORIGINADAS EN LA PRESTACIÓN DEL SERVICIO EDUCATIVO E INVERSIONES EN CALIDAD.</t>
  </si>
  <si>
    <t>41020030002 - Integrantes de las comunidades indígenas empoderadas y fortalecidas desde cada una de sus identidades culturales para generación de productos y servicios diferenciales para una autonomía integral.</t>
  </si>
  <si>
    <t xml:space="preserve">42030040004-327 A diciembre de 2019, se han realizado 4 intervenciones para ejecutar el mantenimiento y adecuación del CALI 
</t>
  </si>
  <si>
    <t>2-3010202  Adquisición de Infraestructura Administrativa</t>
  </si>
  <si>
    <t>1269  Cuentas maestras sector educacion</t>
  </si>
  <si>
    <t>NO*  A.1.1.13   PAGO DEUDAS ORIGINADAS EN LA PRESTACIÓN DEL SERVICIO</t>
  </si>
  <si>
    <t>SUMATORIA DE RECURSOS DESTINADOS A FINANCIAR EL PAGO DE DEUDAS LABORALES ORIGINADAS EN LA PRESTACIÓN DEL SERVICIO PÚBLICO EDUCATIVO.</t>
  </si>
  <si>
    <t>41020030003 - Personas pertenecientes a comunidades indígenas formadas y sensibilizadas para la recuperación de lenguas, saberes y prácticas tradicionales indígenas (SISPI)</t>
  </si>
  <si>
    <t>41050020005-328 A diciembre de 2019, se han realizado 4 estrategias de difusión a través actividades lúdicas, artísticas y culturales que permitan el reconocimiento del patrimonio cultural de la comuna.</t>
  </si>
  <si>
    <t>2-3010203  Mejoramiento y Mantenimiento de Infraestructura Administrativa</t>
  </si>
  <si>
    <t>1270  Sobretasa Gasol SITM 76,5%</t>
  </si>
  <si>
    <t>A.1.1.13.1  PAGO DEUDAS  LABORALES PERSONAL DOCENTE Y DIRECTIVO DOCENTE</t>
  </si>
  <si>
    <t xml:space="preserve">RECURSOS DESTINADOS A FINANCIAR EL PAGO DE DEUDAS LABORALES A DOCENTES Y DIRECTIVOS DOCENTES. </t>
  </si>
  <si>
    <t>41020030004 - Ceremonias, fiestas y rituales tradicionales de las comunidades indígenas presentes en el municipio, realizadas anualmente</t>
  </si>
  <si>
    <t>41050020005-329 A diciembre de 2019, han participado 1000 personas de diferentes grupos poblacionales en encuentros intergeneracionales para la recuperación de la tradición oral y la memoria cultural de la comuna</t>
  </si>
  <si>
    <t>NO*  2-302  DOTACIÓN</t>
  </si>
  <si>
    <t>1271  telefonia acdo 357/13</t>
  </si>
  <si>
    <t>A.1.1.13.2  PAGO DEUDAS  LABORALES PERSONAL ADMINISTRATIVO INTITUCIONES EDUCATIVAS</t>
  </si>
  <si>
    <t>RECURSOS DESTINADOS A FINANCIAR EL PAGO DE DEUDAS LABORALES AL PERSONAL ADMINISTRATIVO DE LAS INSTITUCIONES EDUCATIVAS.</t>
  </si>
  <si>
    <t>41020030005 - Mujeres indígenas con las cuales se promueve el auto reconocimiento cultural y de género</t>
  </si>
  <si>
    <t>41050020005-330 A diciembre de 2019, se han capacitado 200 personas en talleres sobre la conservación y preservación del patrimonio cultural de la comuna</t>
  </si>
  <si>
    <t>NO*  2-30201  Equipos, materiales, suministros y servicios propios del Sector</t>
  </si>
  <si>
    <t>1272  alumb  EMCALI S.S.F. (10% navideño)</t>
  </si>
  <si>
    <t xml:space="preserve">A.1.1.13.3  PAGO DEUDAS  LABORALES PERSONAL ADMINISTRATIVO SECRETARIA EDUCACION </t>
  </si>
  <si>
    <t xml:space="preserve">RECURSOS DESTINADOS A FINANCIAR EL PAGO DE DEUDAS LABORALES AL PERSONAL ADMINISTRATIVO DE LA SECRETARIA DE EDUCACION </t>
  </si>
  <si>
    <t xml:space="preserve">41020030006 - Eventos recreativos dirigidos a la población indígena, con énfasis en la preservación de los juegos tradicionales. </t>
  </si>
  <si>
    <t>43010010009-401 A diciembre de 2019, se han constituido y capacitado de 10 comités de vecinos para la convivencia y dotado los barrios de la comuna con 28 sistemas de alerta y monitoreo.</t>
  </si>
  <si>
    <t>NO*  2-3020101  Adquisición y/o producción de equipos, materiales, suministros y servicios propios del Sector</t>
  </si>
  <si>
    <t>1273  SFT Mpio Cali</t>
  </si>
  <si>
    <t>A.1.1.14  COSTOS DERIVADOS DEL MEJORAMIENTO DE LA CALIDAD EDUCATIVA</t>
  </si>
  <si>
    <t>RECURSOS DESTINADOS A PROMOVER ACTIVIDADES TENDIENTES A MANTENER, EVALUAR Y PROMOVER LA CALIDAD EDUCATIVA, EN LOS TERMINOS DE ACUERDO CON LO ESTABLECIDO EN EL DECRETO 914 DE 2016 - (INCENTIVOS A PERSONAL DOCENTE Y ADMINISTRATIVO DE LAS IEO)</t>
  </si>
  <si>
    <t>41020030007 - Modelo intercultural de cuidado en salud propio para comunidades étnicas concertado y consultado</t>
  </si>
  <si>
    <t>41010030006-402 A diciembre de 2019, se han formado 200 padres, madres, cuidadores y cabeza de hogar, en pautas de crianza para el desarrollo de competencias para la convivencia, el autocuidado y la prevención del consumo de SPA y alcohol.</t>
  </si>
  <si>
    <t>2-302010101  Dotación y/o Adquisición de Maquinaria y Equipo</t>
  </si>
  <si>
    <t>1274  Recursos Fdo Pensiones</t>
  </si>
  <si>
    <t>NO*  A.1.2   CALIDAD - MATRÍCULA</t>
  </si>
  <si>
    <t>SUMATORIA DE LOS RECURSOS DESTINADOS A  MEJORAR LA CALIDAD DEL SERVICIO EDUCATIVO ESTATAL FINANCIADOS CON RECURSOS DE CALIDAD MATRÍCULA, PRESTACIÓN DEL SERVICIO, RECURSOS PROPIOS Y DEMÁS FUENTES DE  RECURSOS APLICABLES.</t>
  </si>
  <si>
    <t>41020030008 - Instituciones Educativas Oficiales fortalecidas en procesos etnoeducativos indígenas</t>
  </si>
  <si>
    <t xml:space="preserve">41010030006-403 A diciembre de 2019, han participado 100 personas de organizaciones comunitarias y Red del Buen Trato en estrategias pedagógicas orientadas a promover el respeto a la diversidad, el desarrollo de competencias para la convivencia, el autocuidado, la prevención de consumo de SPA y el consumo responsable del alcohol.
</t>
  </si>
  <si>
    <t>2-302010103  Dotación de Instalaciones</t>
  </si>
  <si>
    <t>1275  Liquidacion girasoles S.A. EICE</t>
  </si>
  <si>
    <t>NO*  A.1.2.1   PREINVERSIÓN: ESTUDIOS, DISEÑOS, CONSULTORIAS, ASESORIAS E INTERVENTORIAS</t>
  </si>
  <si>
    <t>RECURSOS INVERTIDOS EN LA PRIMERA ETAPA DEL PROYECTO; ES DECIR,AQUELLA DONDE SE REALIZAN LOS ESTUDIOS NECESARIOS PARA TOMAR LA DECISIÓN DE REALIZAR O NO EL PROYECTO.ADICIONALMENTE, SE DEBEN REGISTRAR GASTOS DE CONSULTORIAS, ASESORIAS E INTERVENTORIAS</t>
  </si>
  <si>
    <t>41020040001 - Población LGBTI con atención psicosocial, orientación y fortalecimiento al proyecto de vida.</t>
  </si>
  <si>
    <t xml:space="preserve">41040030004-404 A diciembre de 2019, se han realizado 3 estudios y diseños para intervenir las sedes educativas de la comuna
</t>
  </si>
  <si>
    <t>2-302010104  Dotación de Infraestructura Operativa movil</t>
  </si>
  <si>
    <t>1276  multas educacion ley 1269/08</t>
  </si>
  <si>
    <t>A.1.2.1.1  ESTUDIOS Y DISEÑOS</t>
  </si>
  <si>
    <t>RECURSOS INVERTIDOS EN LA PRIMERA ETAPA DEL PROYECTO; ES DECIR,AQUELLA DONDE SE REALIZAN LOS ESTUDIOS Y DISEÑOS NECESARIOS PARA TOMAR LA DECISIÓN DE REALIZAR O NO EL PROYECTO</t>
  </si>
  <si>
    <t>41020040002 - Población con identidad y orientación sexual y diversa vinculada a capacitación para el trabajo y la empleabilidad, con acompañamiento para la creación de unidades productivas</t>
  </si>
  <si>
    <t xml:space="preserve">41040030004-405 A diciembre de 2019, se han realizado 3 intervenciones (mantenimiento, adecuación y/o construcción de espacios, previo concepto técnico) en las sedes educativas de la comuna
</t>
  </si>
  <si>
    <t>2-302010105  Adquisición de Semovientes</t>
  </si>
  <si>
    <t>1277  Reintegros malla vial</t>
  </si>
  <si>
    <t>A.1.2.1.2  CONSULTORIAS Y ASESORIAS</t>
  </si>
  <si>
    <t>RECURSOS INVERTIDOS EN LA CONTRATACIÓN DE CONSULTORIAS</t>
  </si>
  <si>
    <t>41020040003 - Población con identidad y orientación sexual y diversa capacitada en liderazgo participativo.</t>
  </si>
  <si>
    <t xml:space="preserve">42030020014-406 A diciembre de 2019, se ha recuperado ambiental y paisajísticamente 10 zonas blandas de separadores viales, parques y zonas verdes, con empoderamiento de la comunidad
</t>
  </si>
  <si>
    <t>2-302010107  Dotación de Material Educativo</t>
  </si>
  <si>
    <t>1278  Fondo espacio publico</t>
  </si>
  <si>
    <t>A.1.2.1.3  INTERVENTORIAS</t>
  </si>
  <si>
    <t>RECURSOS INVERTIDOS EN LA CONTRATACIÓN DE INTERVENTORIAS</t>
  </si>
  <si>
    <t>41020040004 - Campaña y eventos institucionales para incidir en imaginarios que favorecen el respeto y reconocimiento de la población LGBTI, realizados</t>
  </si>
  <si>
    <t>42030020014-407 A diciembre de 2019, se han ejecutado 2 eventos de recreación en cada una de las zonas recuperadas, para generar cultura ciudadana</t>
  </si>
  <si>
    <t>2-302010109  Servicios de Transporte Educativo</t>
  </si>
  <si>
    <t>1279  C.M. Fondo GRED</t>
  </si>
  <si>
    <t>A.1.2.2  CONSTRUCCIÓN AMPLIACIÓN Y ADECUACIÓN DE INFRAESTRUCTURA EDUCATIVA</t>
  </si>
  <si>
    <t>RECURSOS DESTINADOS A LA EJECUCIÓN DE OBRAS DE ADECUACIÓN, AMPLIACIÓN O CONSTRUCCIÓN EN LOS ESTABLECIMIENTOS EDUCATIVOS ESTATALES  PARA MEJORAR LA CALIDAD Y COBERTURA DEL SERVICIO EDUCATIVO QUE MODIFICAN LA INFRAESTRUCTURA EXISTENTE</t>
  </si>
  <si>
    <t>41020040005 - Política Pública de la población con identidad y orientación sexual diversa, formulada y adoptada por el Municipio de Santiago de Cali</t>
  </si>
  <si>
    <t xml:space="preserve">42030020014-408 A diciembre de 2019, se han realizado 4 estrategias artísticas y culturales "la cultura se toma tu comuna", promoviendo sentido de pertenencia en las zonas recuperadas.
</t>
  </si>
  <si>
    <t>2-302010111  Sistemas de Información Educativos</t>
  </si>
  <si>
    <t>1280  C.M.O.Gastos Salud e Inv.</t>
  </si>
  <si>
    <t>A.1.2.3  MANTENIMIENTO DE INFRAESTRUCTURA EDUCATIVA</t>
  </si>
  <si>
    <t>RECURSOS DESTINADOS A LA EJECUCIÓN DE OBRAS DE CONSERVACIÓN PREVENTIVA Y CORRECTIVA Y MEJORAMIENTO DE LOS ESTABLECIMIENTOS  EDUCATIVOS  CON EL OBJETO DE QUE PUEDAN FUNCIONAR ADECUADAMENTE, SIN MODIFICAR LA INFRAESTRUCTURA EXISTENTE.</t>
  </si>
  <si>
    <t>41020040006 - Política Pública de la población con identidad y orientación sexual diversa, implementada</t>
  </si>
  <si>
    <t>41050020011-409 A diciembre de 2019, se han vinculado en iniciación artística 300 personas de los diferentes grupos poblacionales.</t>
  </si>
  <si>
    <t>2-302010113  Dotación de Hospitales, Centros de Salud y Puestos de Salud</t>
  </si>
  <si>
    <t xml:space="preserve">1281  alumb publico EMCALI </t>
  </si>
  <si>
    <t>A.1.2.4  DOTACIÓN INSTITUCIONAL DE INFRAESTRUCTURA EDUCATIVA</t>
  </si>
  <si>
    <t>CONTEMPLA LOS RECURSOS DESTINADOS A DOTACIÓN DE MOBILIARIO ESCOLAR BÁSICO, EQUIPOS DIDÁCTICOS Y HERRAMIENTAS PARA TALLERES Y AMBIENTES ESPECIALIZADOS PARA LA EDUCACIÓN MEDIA TÉCNICA PARA USO INSTITUCIONAL.</t>
  </si>
  <si>
    <t xml:space="preserve">41030010001 - Intervenciones de inspección en sumideros </t>
  </si>
  <si>
    <t xml:space="preserve">41050020012-410 A diciembre de 2019, se ha fortalecido la formación artística de 4000 personas de diferentes grupos poblacionales.
</t>
  </si>
  <si>
    <t>2-302010115  Adquisición de Equipo de Laboratorio</t>
  </si>
  <si>
    <t>1282  alumb Acdo 357  (10% navideño)</t>
  </si>
  <si>
    <t>A.1.2.5  DOTACIÓN INSTITUCIONAL DE MATERIAL Y MEDIOS PEDAGÓGICOS PARA EL APRENDIZAJE</t>
  </si>
  <si>
    <t>CONTEMPLA LAS ASIGNACIÓNES DIRIGIDAS A LA DOTACIÓN DE MEDIOS Y RECURSOS PEDAGÓGICOS PARA EL APRENDIZAJE: AUDIOVISUALES, TEXTOS, LIBROS DE REFERENCIA Y CONSULTA GENERAL, MATERIAL DE LABORATORIO PARA USO INSTITUCIONAL</t>
  </si>
  <si>
    <t>41030010002 - Sujetos de interés controlados respecto a requisitos sanitarios.</t>
  </si>
  <si>
    <t xml:space="preserve">44030010010-411 A diciembre de 2019, 140 personas de grupos vulnerables han participado de actividades de turismo de naturaleza en la zona rural del municipio
</t>
  </si>
  <si>
    <t>2-302010117  Adquisición de Equipo Clínico</t>
  </si>
  <si>
    <t>1283  Licencias educacion</t>
  </si>
  <si>
    <t>NO*  A.1.2.6   PAGO DE SERVICIOS PÚBLICOS DE LAS INSTITUCIONES EDUCATIVAS</t>
  </si>
  <si>
    <t>SUMATORIA DE RECURSOS DESTINADOS A CANCELAR LOS SERVICIOS PÚBLICOS UTILIZADOS EN LA OPERACIÓN DE LOS ESTABLECIMIENTOS EDUCATIVOS ESTATALES</t>
  </si>
  <si>
    <t xml:space="preserve">41030010003 - Índice de eficacia del Sistema de vigilancia en salud pública </t>
  </si>
  <si>
    <t xml:space="preserve">41010020001-412 A diciembre de 2019, se han vinculado 2000 niños, niñas y adolescentes en procesos de iniciación deportiva 
</t>
  </si>
  <si>
    <t>2-302010119  Programas Atención Población vínculada IPSs Públicas de 1er Nivel</t>
  </si>
  <si>
    <t>1284  Movilidad Sostenible POT</t>
  </si>
  <si>
    <t>A.1.2.6.1  ACUEDUCTO, ALCANTARILLADO Y ASEO</t>
  </si>
  <si>
    <t>VALOR CANCELADO POR CONCEPTO DE PROVISIÓN DE AGUA , RECOLECCIÓN Y TRATAMIENTO DE RESIDUOS SÓLIDOS, RECOLECCIÓN DE RESIDUOS LIQUIDOS, Y/O AGUAS LLUVIAS.</t>
  </si>
  <si>
    <t>41030010004 - Organizaciones que promueven vida saludable y mitigan el impacto de las enfermedades no transmisibles aumentadas</t>
  </si>
  <si>
    <t xml:space="preserve">41050010007-413 A diciembre de 2019, se han realizado 2 juegos deportivos y recreativos tradicionales y no tradicionales 
</t>
  </si>
  <si>
    <t>2-302010121  Programas Atención Población vínculada IPSs Privadas de 1er Nivel</t>
  </si>
  <si>
    <t>1285  Reintegro alumbrado publico</t>
  </si>
  <si>
    <t>A.1.2.6.2  ENERGÍA</t>
  </si>
  <si>
    <t>VALOR CANCELADO POR SERVICIO PÚBLICO DE ENERGÍA UTILIZADO EN LA OPERACIÓN DE LOS ESTABLECIMIENTOS EDUCATIVOS ESTATALES</t>
  </si>
  <si>
    <t>41030010005 - Dosis de vacunas no PAI – Programa Ampliado de Inmunizaciones-, aplicadas.</t>
  </si>
  <si>
    <t>42030040005-414 A diciembre de 2019, se ha construido 1 equipamiento deportivo y recreativo, siempre y cuando existan lotes de propiedad del municipio que se puedan utilizar para esta actividad.</t>
  </si>
  <si>
    <t>2-302010123  Programas Atención Población vínculada IPSs Públicas de 2o Nivel y niveles mayores</t>
  </si>
  <si>
    <t>1286  alumb publico Liq Directa</t>
  </si>
  <si>
    <t>A.1.2.6.3  TELÉFONO</t>
  </si>
  <si>
    <t>VALOR CANCELADO POR SERVICIO PÚBLICO DE TELEFONÍA CONMUTADA UTILIZADO EN LA OPERACIÓN DE LOS ESTABLECIMIENTOS EDUCATIVOS ESTATALES</t>
  </si>
  <si>
    <t>41030010006 - Personas curadas de TB pulmonar</t>
  </si>
  <si>
    <t xml:space="preserve">42030040006-415 A diciembre de 2019, se ha realizado la adecuación o mantenimiento de 12 equipamientos deportivos y recreativos en la comuna
</t>
  </si>
  <si>
    <t>2-302010125  Programas Atención Población vínculada IPSs Privadas de 2o Nivel y niveles mayores</t>
  </si>
  <si>
    <t>1287  Reintegros Sobretasa Bomberil</t>
  </si>
  <si>
    <t>A.1.2.6.4  INTERNET</t>
  </si>
  <si>
    <t>VALOR CANCELADO POR SERVICIO PÚBLICO DE INTERNET UTILIZADO EN LA OPERACIÓN DE LOS ESTABLECIMIENTOS EDUCATIVOS ESTATALES</t>
  </si>
  <si>
    <t xml:space="preserve">41030010007 - Personas de la población clave (privados de la libertad, habitantes de la calle, usuarios de drogas intravenosas, trabajadores sexuales, LGTBI) tamizadas con prueba rápida de VIH o sífilis </t>
  </si>
  <si>
    <t>41010010005-416 A Diciembre de 2019 se ha adecuado 1 equipamiento deportivo, recreativo para la primera infacia en el marco de la Política Nacional de Cero a Siempre</t>
  </si>
  <si>
    <t>2-302010127  Explotación Minera</t>
  </si>
  <si>
    <t>1288  PSV - Municipio de Cali - ley 1503 de 2011</t>
  </si>
  <si>
    <t>A.1.2.6.5  OTROS</t>
  </si>
  <si>
    <t>VALOR CANCELADO POR CONCEPTO DE OTROS SERVICIOS PÚBLICOS UTILIZADOS EN LA OPERACIÓN DE LOS ESTABLECIMIENTOS EDUCATIVOS ESTATALES</t>
  </si>
  <si>
    <t>41030010008 - Grupos operativos que implementan la Estrategia de Atención Primaria en Salud en zona urbana y rural</t>
  </si>
  <si>
    <t>41010010007-417 A Diciembre de 2019 se ha adecuado 1 equipamiento cultural para la primera infacia en el marco de la Política Nacional de Cero a Siempre</t>
  </si>
  <si>
    <t>2-302010128  Equipos requeridos para la operac. Sistema acueducto</t>
  </si>
  <si>
    <t>1289  Tasa por Congestión</t>
  </si>
  <si>
    <t>A.1.2.7  TRANSPORTE ESCOLAR</t>
  </si>
  <si>
    <t>RECURSOS DESTINADOS PARA LA CONTRATACIÓN DEL SERVICIO DE TRANSPORTE ESCOLAR A LA POBLACIÓN DE MENORES RECURSOS DE LOS ESTABLECIMIENTOS EDUCATIVOS ESTATALES PARA GARANTIZAR SU ACCESO Y PERMANENCIA</t>
  </si>
  <si>
    <t>41030010009 - Puesta en funcionamiento del sistema de historia clínica unificada y electrónica, desarrollado en la vigencia 2015 - 2016</t>
  </si>
  <si>
    <t xml:space="preserve">44040010001-418 A diciembre de 2019, se han cualificado a 2500 personas vulnerables con acompañamiento, intermediación laboral y orientación ocupacional con entidades idóneas con un mínimo de capacitación 180 horas.
</t>
  </si>
  <si>
    <t>2-302010129  Equipos requeridos para la operac. Sistema alcantarillado</t>
  </si>
  <si>
    <t>1290  Cursos CEA-AC 0218/07</t>
  </si>
  <si>
    <t>A.1.2.8  CAPACITACIÓN A DOCENTES Y DIRECTIVOS DOCENTES</t>
  </si>
  <si>
    <t>RECURSOS DIRIGIDOS A CONTRATAR LOS SERVICIOS DE FORMACIÓN COMPLEMENTARIA DEL PERSONAL DOCENTE Y DIRECTIVOS DOCENTES,ENMARCADOSEN LOS PLANESDE MEJORAMIENTO INSTITUCIONAL Y APROBADAS POR EL COMITÉ DE CAPACITACIONES DE LA ENTIDAD TERRITORIAL CERTIFICADA</t>
  </si>
  <si>
    <t>41030010010 - Estrategias masivas de educación y comunicación para prevenir enfermedades de interés en salud pública, implementadas</t>
  </si>
  <si>
    <t xml:space="preserve">44010010002-419 A diciembre de 2019, se han cualificado a 200 personas vulnerables para el emprendimiento con entidades idóneas y con acompañamiento y asistencia técnica en mercadeo, componente administrativo y contable y articulación con la economía formal con un mínimo de capacitación 180 horas.
</t>
  </si>
  <si>
    <t>2-302010130  Equipos requeridos para la operac. Sist alcantarillado pluvial</t>
  </si>
  <si>
    <t>1291  Reintegros compra predios y otros</t>
  </si>
  <si>
    <t>A.1.2.9  FUNCIONAMIENTO BÁSICO DE LOS ESTABLECIMIENTOS EDUCATIVOS ESTATALES</t>
  </si>
  <si>
    <t xml:space="preserve">RECURSOS DESTINADOS A COMPLEMENTAR O FINANCIAR LOS COSTOS BÁSICOS DE OPERACIÓN DE LOS ESTABLECIMIENTOS EDUCATIVOS ESTATALES </t>
  </si>
  <si>
    <t xml:space="preserve">41030020001 - Población pobre no asegurada atendida en las Empresas Sociales del Estado </t>
  </si>
  <si>
    <t xml:space="preserve">44010010003-420 A diciembre de 2019, se ha realizado 1 feria empresarial con muestras de iniciativas de emprendimiento de los habitantes de la comuna.
</t>
  </si>
  <si>
    <t>2-302010131  Adquision de Insumos y Medicamentos zoonosis</t>
  </si>
  <si>
    <t>1292  Acta de apoyo</t>
  </si>
  <si>
    <t>NO*  A.1.2.10   ALIMENTACIÓN ESCOLAR</t>
  </si>
  <si>
    <t xml:space="preserve">RECURSOS DESTINADOS AL SUMINISTRO ORGANIZADO DE UN COMPLEMENTO ALIMENTARIO A LOS NIÑOS Y JÓVENES MATRICULADOS EN LOS ESTABLECIMIENTOS EDUCATIVOS ESTATALES </t>
  </si>
  <si>
    <t>41030020002 - IPS públicas y privadas priorizadas, auditadas.</t>
  </si>
  <si>
    <t xml:space="preserve">45030010003-421 A diciembre de 2019, se han fortalecido organizaciones comunitarias, incluyendo JAL y JAC, a través de capacitación 100 personas en liderazgo, mediación, autorregulación y solución pacífica de conflictos </t>
  </si>
  <si>
    <t xml:space="preserve">2-302010132  Adquision de vacunas </t>
  </si>
  <si>
    <t>1299  Fondo Contingencias-Fiducia</t>
  </si>
  <si>
    <t>NO*  A.1.2.10.1   PRESTACIÓN DIRECTA DEL SERVICIO</t>
  </si>
  <si>
    <t>RECURSOS DESTINADOS A LA  PRESTACIÓN DEL SERVICIO DE ALIMENTACIÓN ESCOLAR REALIZADA DIRECTAMENTE POR LOS DISTRITOS Y MUNICIPIOS.</t>
  </si>
  <si>
    <t>41030020003 - Personas atendidas en el servicio de atención a la comunidad.</t>
  </si>
  <si>
    <t>45030010003-422 A diciembre de 2019, se han capacitado 100 personas pertenecientes a grupos vulnerables para su organización y participación en las diferentes instancias de decisión local</t>
  </si>
  <si>
    <t xml:space="preserve">2-302010133  Servicios de Transporte </t>
  </si>
  <si>
    <t>1300  Partici de Plusvalía</t>
  </si>
  <si>
    <t>A.1.2.10.1.1  COMPRA DE ALIMENTOS</t>
  </si>
  <si>
    <t>ADQUISICIÓN DE ALIMENTOS PARA LA PRESTACIÓN DEL SERVICIO DE ALIMENTACIÓN ESCOLAR</t>
  </si>
  <si>
    <t>41030020004 - Afiliaciones efectivas al régimen subsidiado</t>
  </si>
  <si>
    <t xml:space="preserve">42030040001-423 A diciembre de 2019, se ha realizado el mantenimiento y adecuación de 9 sedes comunales
</t>
  </si>
  <si>
    <t>2-302010134  Adquisicion de Materiales y Suministros</t>
  </si>
  <si>
    <t>2101  S.G.P. Sector Educación-Prestación Servicios</t>
  </si>
  <si>
    <t xml:space="preserve">A.1.2.10.1.2  MENAJE, DOTACIÓN Y SU REPOSICIÓN PARA LA PRESTACIÓN DEL SERVICIO DE ALIMENTACIÓN ESCOLAR </t>
  </si>
  <si>
    <t>ADQUISICIÓN DE MENAJE, UTENSILIOS Y DEMÁS ELEMENTOS NECESARIOS PARA LA PRESTACIÓN DEL SERVICIO DE ALIMENTACIÓN ESCOLAR</t>
  </si>
  <si>
    <t>41030020005 - Gestantes que ingresan a consulta de control prenatal de primera vez antes de las 12 semanas de gestación</t>
  </si>
  <si>
    <t>43010010009-501 A diciembre de 2019, se han constituido y capacitado 48 comités de vecinos para la convivencia y dotado los barrios de la comuna con 12 sistemas de alerta y monitoreo.</t>
  </si>
  <si>
    <t>NO*  2-3020102  Mantenimiento de equipos, materiales, suministros y servicios propios del Sector</t>
  </si>
  <si>
    <t>2102  S.G.P. Sector Educación-Cobertura</t>
  </si>
  <si>
    <t xml:space="preserve">A.1.2.10.1.3  CONTRATACIÓN DE PERSONAL PARA LA PREPARACIÓN DE ALIMENTOS </t>
  </si>
  <si>
    <t>RECURSO HUMANO VINCULADO DIRECTAMENTE POR LA ENTIDAD TERRITORIAL PARA LA PREPARACIÓN DE ALIMENTOS QUE PERMITA BRINDAR EL SERVICIOS DE ALIMENTACIÓN ESCOLAR  EN LOS ESTABLECIMIENTOS EDUCATIVOS ESTATALES</t>
  </si>
  <si>
    <t xml:space="preserve">41030020006 - Instituciones prestadoras de servicios de salud públicas y privadas que implementan los lineamientos del plan decenal para el control del cáncer </t>
  </si>
  <si>
    <t xml:space="preserve">41010030006-502 A diciembre de 2019, se han formado 50 padres, madres, cuidadores y cabeza de hogar, en pautas de crianza para el desarrollo de competencias para la convivencia, el autocuidado y la prevención del consumo de SPA y el uso inadecuado del alcohol.
</t>
  </si>
  <si>
    <t>2-302010201  Maquinaria y Equipo</t>
  </si>
  <si>
    <t>2103  S.G.P. Sector Educación-Sin situación de Fondos</t>
  </si>
  <si>
    <t xml:space="preserve">A.1.2.10.1.4  TRANSPORTE DE ALIMENTOS </t>
  </si>
  <si>
    <t>INCLUYE LOS GASTOS EN QUE INCURRE LA ENTIDAD TERRITORIAL PARA TRASLADAR DE UN SITIO A OTRO LOS ALIMENTOS</t>
  </si>
  <si>
    <t>41030020007 - Puestos de Salud de la zona rural con servicios de telemedicina</t>
  </si>
  <si>
    <t>41010030006-503 A diciembre de 2019, han participado de 100 personas de organizaciones comunitarias y Red del Buen Trato en estrategias pedagógicas orientadas a promover el respeto a la diversidad, el desarrollo de competencias para la convivencia, el autocuidado, la prevención de consumo de SPA y alcohol.</t>
  </si>
  <si>
    <t>2-302010203  Instalaciones</t>
  </si>
  <si>
    <t>2104  S.G.P. Sector Educación-Calidad</t>
  </si>
  <si>
    <t>A.1.2.10.1.5  ASEO Y COMBUSTIBLE PARA LA PREPARACIÓN DE LOS ALIMENTOS</t>
  </si>
  <si>
    <t>CORRESPONDE A LOS GASTOS EN QUE INCURRE LA ENTIDAD TERRITORIAL POR CONCEPTO DE ASEO Y COMBUSTIBLE PARA LA PREPARACIÓN DE ALIMENTOS</t>
  </si>
  <si>
    <t>41030020008 - Mesa Técnica Municipal de enfermedades huérfanas conformada</t>
  </si>
  <si>
    <t xml:space="preserve">41040030004-504 A diciembre de 2019, se han realizado 2 estudios y diseños para intervenir las sedes educativas de la comuna
</t>
  </si>
  <si>
    <t>2-302010207  Material Educativo</t>
  </si>
  <si>
    <t>2105  S.G.P. S. Educación-Calidad-Gratuidad S.S.F.</t>
  </si>
  <si>
    <t>A.1.2.10.2  CONTRATACIÓN CON TERCEROS PARA LA PROVISIÓN INTEGRAL DEL SERVICIO DE ALIMENTACIÓN ESCOLAR</t>
  </si>
  <si>
    <t>ACUERDO DE VOLUNTADES CELEBRADO ENTRE UN TERCERO Y LA ENTIDAD TERRITORIAL CON EL OBJETO DE PRESTAR EL SERVICIO DE ALIMENTACIÓN ESCOLAR.</t>
  </si>
  <si>
    <t>41040010001 - Estudiantes vinculados al sistema educativo oficial en los niveles de preescolar, básica primaria, secundaria y media</t>
  </si>
  <si>
    <t>41040030004-505 A diciembre de 2019, se han realizado 2 intervenciones (mantenimiento, adecuación y/o construcción de espacios, previo concepto técnico) en las sedes educativas de la comuna</t>
  </si>
  <si>
    <t>2-302010209  Servicios de Transporte Educativo</t>
  </si>
  <si>
    <t>2111  S.G.P.12/12 Sector Educación-Prestación Servicios</t>
  </si>
  <si>
    <t>A.1.2.10.3  CONSTRUCCIÓN Y MEJORAMIENTO DE INFRAESTRUCTURA DESTINADAS A LA PROVISIÓN DEL SERVICIO DE ALIMENTACIÓN ESCOLAR</t>
  </si>
  <si>
    <t>RECURSOS ORIENTADOS A LA CONSTRUCCIÓN Y MEJORAMIENTO DE INFRAESTRUCTURA DESTINADAS A LA PROVISIÓN DEL SERVICIO DE ALIMENTACIÓN ESCOLAR</t>
  </si>
  <si>
    <t xml:space="preserve">41040010002 - Estudiantes en condición de extra edad vinculados al sistema educativo oficial </t>
  </si>
  <si>
    <t xml:space="preserve">42030020014-506 A diciembre de 2019, se ha recuperado ambiental y paisajísticamente 28 zonas blandas de separadores viales, parques y zonas verdes, con empoderamiento de la comunidad, a través de estrategias artísticas o lúdicas que permitan la apropiación de los espacios recuperados y el conocimiento de las normas ambientales.
</t>
  </si>
  <si>
    <t>2-302010211  Sistemas de Información Educativos</t>
  </si>
  <si>
    <t>2112  S.G.P.12/12 Sector Educación-Cobertura</t>
  </si>
  <si>
    <t>A.1.2.10.4  INTERVENTORÍA, SUPERVISIÓN, MONITOREO Y CONTROL DE LA PRESTACIÓN DEL SERVICIO DE ALIMENTACIÓN ESCOLAR</t>
  </si>
  <si>
    <t>RECURSOS DESTINADOS A  LA INTERVENTORÍA, SUPERVISIÓN, MONITOREO Y CONTROL DE LA PRESTACIÓN DEL SERVICIO DE ALIMENTACIÓN ESCOLAR</t>
  </si>
  <si>
    <t>41040010003 - Jóvenes y adultos matriculados en ciclos lectivos especiales integrados</t>
  </si>
  <si>
    <t xml:space="preserve">41010020001-507 A diciembre de 2019, se han vinculado 1400 niños, niñas y adolescentes en procesos de iniciación deportiva
</t>
  </si>
  <si>
    <t>2-302010215  Equipo de Laboratorio</t>
  </si>
  <si>
    <t>2113  S.G.P.12/12 Sector Educación-Sin situación de Fondos</t>
  </si>
  <si>
    <t>A.1.2.11  DISEÑO E IMPLEMENTACIÓN DE PLANES DE MEJORAMIENTO</t>
  </si>
  <si>
    <t xml:space="preserve">RECURSOS PARA DESARROLLAR PROYECTOS DE ACOMPAÑAMIENTO A PLANES DE MEJORAMIENTO FORMULADOS POR LOS ESTABLECIMIENTOS EDUCATIVOS CON BASE EN RESULTADOS DE LAS EVALUACIONES CENSALES APLICADAS POR EL MEN Y ICFES YQUE APUNTEN AL DESARROLLO DE COMPETENCIAS </t>
  </si>
  <si>
    <t xml:space="preserve">41040010004 - Estudiantes beneficiados con estrategia de transporte escolar </t>
  </si>
  <si>
    <t xml:space="preserve">44030010010-508 A diciembre de 2019, 120 personas de grupos vulnerables han participado de actividades de turismo de naturaleza en la zona rural del municipio
</t>
  </si>
  <si>
    <t>2-302010217  Equipo Clínico</t>
  </si>
  <si>
    <t>2114  S.G.P. 12/12 Sector Educación-Calidad</t>
  </si>
  <si>
    <t>A.1.2.12  ARRENDAMIENTO DE INMUEBLES DESTINADOS A LA PRESTACIÓN DEL SERVICIO PÚBLICO EDUCATIVO</t>
  </si>
  <si>
    <t>RECURSOS DESTINADOS A FINANCIAR EL PAGO DE CANON DE ARRENDAMIENTO DE BIENES INMUEBLES  DESTINADOS A LA PRESTACIÓN DEL SERVICIO PÚBLICO EDUCATIVO.</t>
  </si>
  <si>
    <t xml:space="preserve">41040010005 - Estudiantes en condición de vulnerabilidad beneficiados con la estrategia de paquetes escolares </t>
  </si>
  <si>
    <t xml:space="preserve">41050010007-509 A diciembre de 2019, se han realizado 4 juegos deportivos tradicionales y no tradicionales en la comuna
</t>
  </si>
  <si>
    <t>2-302010219  Programas Atención Población vínculada IPSs Públicas de 1er Nivel</t>
  </si>
  <si>
    <t>2115  Reintegros S.G.P. Sector Educación-Prestación Servicios</t>
  </si>
  <si>
    <t>NO*  A.1.3   CALIDAD - GRATUIDAD</t>
  </si>
  <si>
    <t>RECURSOS DIRIGIDOS A GARANTIZAR LA GRATUIDAD EDUCATIVA PARA TODOS LOS ESTUDIANTES DE LAS INSTITUCIONES EDUCATIVAS ESTATALES MATRICULADOS ENTRE LOS GRADOS TRANSICIÓN Y UNDÉCIMO</t>
  </si>
  <si>
    <t xml:space="preserve">41040010006 - Instituciones Educativas Oficiales que desarrollan estrategias para promover el arte, la cultura, el deporte. </t>
  </si>
  <si>
    <t xml:space="preserve">41010020002-510 A diciembre de 2019, se han realizado 4 juegos deportivos intercolegiados 
</t>
  </si>
  <si>
    <t>2-302010221  Programas Atención Población vínculada IPSs Privadas de 1er Nivel</t>
  </si>
  <si>
    <t>2116  Reintegros S.G.P. Sector Educación-Calidad</t>
  </si>
  <si>
    <t>A.1.3.8  TRANSFERENCIAS PARA CALIDAD GRATUIDAD  (SIN SITUACIÓN DE FONDOS)</t>
  </si>
  <si>
    <t>RECURSOS GIRADOS A LOS FONDOS DE SERVICIOS EDUCATIVOS DE LAS INSTITUCIONES EDUCATIVAS ESTATALES CON EL PROPOSITO DE GARANTIZAR LA GRATUIDAD EDUCATIVA ENTENDIDA COMO LA EXCENSIÓN DEL PAGO DE DERECHOS ACADÉMICOS Y SERVICIOS COMPLEMENTARIOS (DECRETO 4807 DE 2011)</t>
  </si>
  <si>
    <t>41040010007 - Comités escolares de convivencia que atienden los riesgos de violencia sexual y discriminación por orientación sexual e identidad de género</t>
  </si>
  <si>
    <t xml:space="preserve">42030040005-511 A diciembre de 2019, se han construido 2 escenarios deportivos y recreativos en la comuna siempre y cuando existan lotes de propiedad del municipio que se puedan utilizar para esta actividad.
</t>
  </si>
  <si>
    <t>2-302010223  Programas Atención Población vínculada IPSs Públicas de 2o Nivel y niveles mayores</t>
  </si>
  <si>
    <t>2117  S.G.P. Sector Educación-cuota de administracion (11/12)</t>
  </si>
  <si>
    <t>NO*  A.1.4   EFICIENCIA EN LA ADMINISTRACIÓN DEL SERVICIO EDUCATIVO</t>
  </si>
  <si>
    <t>RECURSOS DESTINADOS A PROYECTOS QUE PERMITAN MEJORAR LA EFICIENCIA EN LA ADMINISTRACIÓN DEL SERVICIO EDUCATIVO EN LAS ENTIDADES TERRITORIALES.</t>
  </si>
  <si>
    <t>41040010008 - Estudiantes de Incolballet apoyados para mejorar cobertura</t>
  </si>
  <si>
    <t xml:space="preserve">42030040006-512 A diciembre de 2019, se ha realizado la adecuación o mantenimiento de 50 escenarios deportivos y recreativos en la comuna
</t>
  </si>
  <si>
    <t>2-302010225  Programas Atención Población vínculada IPSs Privadas de 2o Nivel y niveles mayores</t>
  </si>
  <si>
    <t>2201  S.G.P- salud- subsidio demanda continuidad</t>
  </si>
  <si>
    <t>A.1.4.1  MODERNIZACIÓN DE LA SECRETARIA DE EDUCACIÓN</t>
  </si>
  <si>
    <t>RECURSOS DESTINADOS A FINANCIAR PROYECTOS DE MODERNIZACIÓN DE LAS ADMINISTRACIONES EN RELACIÓN CON EL SECTOR EDUCATIVO QUE PERMITAN MEJORAR LA EFICIENCIA EN LA ADMINISTRACIÓN Y USO DE LOS RECURSOS FÍSICOS, HUMANOS Y FINANCIEROS DEL SECTOR EDUCATIVO</t>
  </si>
  <si>
    <t>41040020001 - Estudiantes de las Instituciones Educativas oficiales beneficiados con el Programa de Jornada Única</t>
  </si>
  <si>
    <t xml:space="preserve">41010010005-513 A diciembre de 2019, se han adecuado 4 equipamientos recreativos para la primera infancia en el marco de la Política Nacional de Cero a Siempre
</t>
  </si>
  <si>
    <t>NO*  2-30202  Equipos, materiales, suministros y servicios Administrativos</t>
  </si>
  <si>
    <t>2202  S.G.P- salud- subsidio demanda ampliacion cobertura</t>
  </si>
  <si>
    <t>A.1.4.2  DISEÑO E IMPLEMENTACIÓN DEL SISTEMA DE INFORMACIÓN</t>
  </si>
  <si>
    <t>RECURSOS DESTINADOS A PROYECTOS DE IMPLEMENTACIÓN DE SISTEMAS DE INFORMACIÓN QUE APOYEN LA GESTIÓN Y ADMINISTRACIÓN DE LOS RECURSOS DEL SECTOR EDUCATIVO.</t>
  </si>
  <si>
    <t>41040020002 - Instituciones Educativas Oficiales acompañadas para el fortalecimiento de competencias básicas</t>
  </si>
  <si>
    <t xml:space="preserve">42030040004-514 A diciembre de 2019, se ha adecuado el CALI 5 para facilitar la accesibilidad y participación de las personas vulnerables.
</t>
  </si>
  <si>
    <t>NO*  2-3020201  Adquisición y/o producción de equipos, materiales, suministros y servicios Administrativos</t>
  </si>
  <si>
    <t>2203  S.G.P. Sector Salud-Prestacion a poblacion no afiliada</t>
  </si>
  <si>
    <t>A.1.4.3  CONECTIVIDAD</t>
  </si>
  <si>
    <t>APLICACIÓN DE LOS RECURSOS ASIGNADOS PARA EL MEJORAMIENTO Y MANTENIMIENTO DE LA CONECTIVIDAD EN LOS ESTABLECIMIENTOS EDUCATIVOS ESTATALES.</t>
  </si>
  <si>
    <t>41040020003 - Instituciones Educativas Oficiales con planes de lectura y escritura implementados</t>
  </si>
  <si>
    <t xml:space="preserve">42030040001-515 A diciembre de 2019, se han adecuado 5 equipamientos públicos comunitarios (sedes comunales) para facilitar la accesibilidad y la participación de las personas vulnerables. 
</t>
  </si>
  <si>
    <t>2-302020101  Servicios Públicos Planteles Educativos</t>
  </si>
  <si>
    <t>NO*  A.1.5   NECESIDADES EDUCATIVAS ESPECIALES</t>
  </si>
  <si>
    <t>APLICACIÓN DE RECURSOS ADICIONALES ASIGNADOS A LAS ENTIDADES TERRITORIALES CERTIFICADAS PARA MEJORAR LA ATENCIÓN DE LA POBLACIÓN CON NECESIDADES EDUCATIVAS ESPECIALES (EXCEPTO BAJA VISIÓN Y BAJA AUDICIÓN) EN ESTABLECIMIENTOS EDUCATIVOS OFICIALES</t>
  </si>
  <si>
    <t>41040020004 - Instituciones Educativas Oficiales que implementan un sistema de evaluación para el mejoramiento de la calidad educativa</t>
  </si>
  <si>
    <t xml:space="preserve">41020010003-516 A diciembre de 2019, se ha realizado la instalación de señalética en braile y formatos de fácil lectura y comprensión en el CALI 5
</t>
  </si>
  <si>
    <t>2-302020103  Arrendamientos de Planta Física Instituciones Educativas</t>
  </si>
  <si>
    <t>2205  S.G.P. Sector Salud-Sin situacion de Fondos</t>
  </si>
  <si>
    <t>A.1.5.1  SERVICIO PERSONAL APOYO</t>
  </si>
  <si>
    <t xml:space="preserve">RECURSOS DIRIGIDOS A LA CONTRATACIÓN DE SERVICIOS DE APOYO PARA LA POBLACIÓN CON NECESIDADES EDUCATIVAS ESPECIALES </t>
  </si>
  <si>
    <t>41040020005 - Instituciones Educativas rurales con currículos pertinentes, tales como proyectos pedagógicos productivos al turismo rural, encadenamiento productivo y manejo ambiental en la cuenca.</t>
  </si>
  <si>
    <t xml:space="preserve">41010040003-517 A diciembre de 2019, se ha realizado formación en el cuidado, manejo, proyecto de vida y derechos a 150 cuidadores de personas con discapacidad y adultos mayores.
</t>
  </si>
  <si>
    <t>2-302020105  Dotación -Ley 70/88-</t>
  </si>
  <si>
    <t>2206  S.G.P. Decretos de Emergencia - Aseguramiento SSF</t>
  </si>
  <si>
    <t>A.1.5.2  FORMACIÓN DE DOCENTES</t>
  </si>
  <si>
    <t>RECURSOS DIRIGIDOS A PROGRAMAS DE FORMACIÓN PERMANENTE EN EDUCACIÓN INCLUSIVA,DIDÁCTICAS FLEXIBLES OEN SERVICIO DE LOS DOCENTES DE LOS ESTABLECIMIENTOS EDUCATIVOS,ARTICULADOS A PLANES DE MEJORAMIENTO INSTITUCIONALY AL PLAN TERRITORIAL DE CAPACITACIÓN</t>
  </si>
  <si>
    <t>41040020006 - Docentes y directivos docentes de Instituciones Educativas Oficiales que inician y/o continúan procesos de formación e investigación pedagógica.</t>
  </si>
  <si>
    <t xml:space="preserve">41010040005-518 A diciembre de 2019, se han vinculado 400 adultos mayores en actividades que promueven el estilo de vida saludable, autocuidado y acondicionamiento físico.
</t>
  </si>
  <si>
    <t>2-302020106  Servicios Públicos Acueducto, Alcantarillado y Aseo</t>
  </si>
  <si>
    <t>2207  S.G.P. Regimen subsidiado SSF 11/12</t>
  </si>
  <si>
    <t>A.1.5.3  DOTACIÓN</t>
  </si>
  <si>
    <t>RECURSOS DIRIGIDOS LA DOTACIÓN DE MATERIALES DE TIPO INSTITUCIONAL NECESARIOS PARA LA ENSEÑANZA DE LA POBLACIÓN CON NEE COMO MATERIALES DIDÁCTICOS, EQUIPOS EDUCATIVOS, TICS, ETC</t>
  </si>
  <si>
    <t>41040020007 - Instituciones Educativas Públicas beneficiadas con Pre-Icfes gratuito para los estudiantes de grado 11</t>
  </si>
  <si>
    <t xml:space="preserve">41010040004-519 A diciembre de 2019, se han realizado 4 encuentros intergeneracionales.
</t>
  </si>
  <si>
    <t>2-302020107  Servicios Públicos Energia</t>
  </si>
  <si>
    <t>2208  S.G.P.  S.S.F. Prestacion de Servicios PPNA 11/12</t>
  </si>
  <si>
    <t xml:space="preserve">A.1.5.4  MEJORAMIENTO DE CONDICIONES DE ACCECIBILIDAD DE INFRAESTRUCTURA EDUCATIVA  ESTATAL </t>
  </si>
  <si>
    <t>RECURSOS DESTINADOS A OBRAS DE ADECUACIÓN A LA INFRAESTRUCTURA EDUCATIVA ESTATAL QUE GARANTICE EL ACCESO FÍSICO A LA POBLACIÓN CON NEE</t>
  </si>
  <si>
    <t>41040030001 - Instituciones Educativas Oficiales con PEI ajustado para el mejoramiento de la gestión curricular</t>
  </si>
  <si>
    <t xml:space="preserve">44040010001-520 A diciembre de 2019, se han cualificado a 320 personas vulnerables con acompañamiento, intermediación laboral y orientación ocupacional con entidades idóneas con un mínimo de capacitación 180 horas.
</t>
  </si>
  <si>
    <t>2-302020108  Servicios Públicos Telefono</t>
  </si>
  <si>
    <t>2211  S.G.P- 12/12 salud- subsidio demanda continuidad</t>
  </si>
  <si>
    <t>NO*  A.1.6   INTERNADOS</t>
  </si>
  <si>
    <t>Sumatoria de la plicación de recursos adicionales asignados a la entidad territorial para apoyar el funcionamiento y la adecuada atención de la población atendida bajo la modalidad de internados  para garantizar su acceso y permanencia</t>
  </si>
  <si>
    <t xml:space="preserve">41040030002 - Instituciones Educativas oficiales que implementan un modelo de gestión de calidad </t>
  </si>
  <si>
    <t xml:space="preserve">44010010002-521 A diciembre de 2019, se han cualificado a 100 personas vulnerables para el emprendimiento con entidades idóneas y con acompañamiento y asistencia técnica en mercadeo, componente administrativo y contable y articulación con la economía formal con un mínimo de capacitación 180 horas.
</t>
  </si>
  <si>
    <t>NO*  2-3020202  Mantenimiento de equipos, materiales, suministros y servicios Administrativos</t>
  </si>
  <si>
    <t>2212  S.G.P- 12/12 salud- sub demanda ampliac.cobertura</t>
  </si>
  <si>
    <t>A.1.6.1  ALIMENTACIÓN</t>
  </si>
  <si>
    <t>Recursos aplicados al suministro y transporte de alimentos para los estudiantes atendidos en la modalidad de internado</t>
  </si>
  <si>
    <t>41040030003 - Inspección y control a establecimiento de educación formal, educación para el trabajo y desarrollo humano ( ETDH) por parte de la SEM</t>
  </si>
  <si>
    <t xml:space="preserve">41050020011-522 A diciembre de 2019, se han capacitado en iniciación artística 400 personas de diferentes grupos poblacionales
</t>
  </si>
  <si>
    <t>2-302020201  Servicios Públicos Planteles Educativos</t>
  </si>
  <si>
    <t>2213  S.G.P. 12/12 Sector Salud-Prestacion a poblacion no afiliada</t>
  </si>
  <si>
    <t>A.1.6.2  DOTACIÓN INSTITUCIONAL</t>
  </si>
  <si>
    <t>Contempla las asigNACIÓNes dirigidas a la dotación de mobiliario institucional y medios y recursos pedagógicos específicos para garantizar la adecuada atención de la matrícula atendida bajo la modalidad de internado</t>
  </si>
  <si>
    <t>41040030004 - Intervenciones (mantenimiento, adecuación de infraestructura) realizadas a sedes educativas oficiales</t>
  </si>
  <si>
    <t xml:space="preserve">41050020012-523 A diciembre de 2019, se ha fortalecido la formación artística de 800 personas de diferentes grupos poblacionales
</t>
  </si>
  <si>
    <t>2-302020203  Arrendamientos de Planta Física Instituciones Educativas</t>
  </si>
  <si>
    <t>A.1.6.3  ADECUACIÓN Y MEJORAMIENTO DE INFRAESTRUCTURA</t>
  </si>
  <si>
    <t>Recursos aplicados a proyectos de adecuación, mejoramiento y construcción de infraestructura educativa que garantice la adecuada atención de la población atendida bajo la modalidad de internado.</t>
  </si>
  <si>
    <t>41040030005 - Intervenciones con nueva infraestructura para las sedes educativas</t>
  </si>
  <si>
    <t xml:space="preserve">41050020005-524 A diciembre de 2019, se han realizado 4 eventos artísticos y culturales para promover la identidad y vocación cultural de la comuna
</t>
  </si>
  <si>
    <t>NO*  2-303  RECURSO HUMANO</t>
  </si>
  <si>
    <t>2215  S.G.P.12/12  Sector Salud-Sin situacion de Fondos</t>
  </si>
  <si>
    <t>NO*  A.1.7   OTROS GASTOS EN EDUCACIÓN NO INCLUIDOS EN LOS CONCEPTOS ANTERIORES</t>
  </si>
  <si>
    <t>SUMATORIA DE RECURSOS UTILIZADOS EN PROYECTOS TENDIENTES A MEJORAR LA CALIDAD Y COBERTURA DEL SERVICIO EDUCATIVO ESTATAL, NO INCLUIDOS EN LOS CONCEPTOS ANTERIORES</t>
  </si>
  <si>
    <t xml:space="preserve">41040030006 - Centros de desarrollo infantil construidos </t>
  </si>
  <si>
    <t>41010040011-525 A diciembre de 2019, se han realizado 4 eventos del carnaval del adulto mayor , en el marco legal del mes del adulto mayor</t>
  </si>
  <si>
    <t>NO*  2-30301  Divulgación, Asistencia Técnica y Capacitación del Recurso Humano</t>
  </si>
  <si>
    <t>2216  S.G.P. Conciliacion de Aportes Patronales</t>
  </si>
  <si>
    <t xml:space="preserve">A.1.7.1  COMPETENCIAS LABORALES GENERALES Y FORMACIÓN PARA EL TRABAJO Y EL DESARROLLO HUMANO </t>
  </si>
  <si>
    <t>RECURSOS APLICADOS APROYECTOS PARA EL DESARROLLO DE LAS COMPETENCIAS LABORALES ORIENTADOS A LA INSERCIÓN EN EL MERCADO LABORAL,LA ARTICULACIÓN CON PROGRAMAS (SENA)O CON INSTITUCIONES DE EDUCACIÓN SUPERIORQUE OFREZCAN PROGRAMAS TÉCNICOS O TECNOLÓGICOS</t>
  </si>
  <si>
    <t>41040030007 - Instituciones Educativas Oficiales dotadas con mobiliario escolar, materiales y suministros</t>
  </si>
  <si>
    <t xml:space="preserve">42030040007-526 A diciembre de 2019, se han realizado el mantenimiento de 1 biblioteca pública comunitaria de propiedad del municipio.
</t>
  </si>
  <si>
    <t>2-3030101  Capacitación Personal del Sector</t>
  </si>
  <si>
    <t>2217  S.G.P. Regimen subsidiado SSF 12/12</t>
  </si>
  <si>
    <t>A.1.7.2  APLICACIÓN DE PROYECTOS EDUCATIVOS TRANSVERSALES</t>
  </si>
  <si>
    <t>GASTOS RELACIONADOS CON PROGRAMAS TRANSVERSALES PARA EL DESARROLLO DE COMPETENCIAS TALES COMO FORMACIÓN DE AGENTES EDUCATIVOS, CAPACITACIÓN Y ASISTENCIA TÉCNICA PARA SU IMPLEMENTACIÓN E INTEGRACIÓN EN LOS PEI COMO PROGRAMAS AMBIENTALES, SEXUALIDAD,ETC</t>
  </si>
  <si>
    <t>41040030008 - Plataforma de Gestión Educativa, incluyendo elementos LMS, LCMS, componentes de comunicación y administración, que brinda un componente virtual al fortalecimiento de la calidad educativa</t>
  </si>
  <si>
    <t>43010010009-601 A diciembre de 2019, se han constituido y capacitado de 5 comités de vecinos para la convivencia y dotado los barrios de a comuna con 25 sistemas de alerta y monitoreo</t>
  </si>
  <si>
    <t>2-3030103  Educacion y Divulgacion Ambiental</t>
  </si>
  <si>
    <t>2218  Reintegros S.G.P. Salud Publica</t>
  </si>
  <si>
    <t>A.1.7.4  PAGO DE DÉFICIT DE INVERSIÓN EN EDUCACIÓN - (DE CARÁCTER EXCEPCIONAL)</t>
  </si>
  <si>
    <t>RECURSOS DESTINADOS AL PAGO DE DÉFICIT DE INVERSIÓN EN EL SECTOR DE EDUCACION</t>
  </si>
  <si>
    <t>41040030009 - Instituciones educativas oficiales fortalecidas en gestión tecnológica</t>
  </si>
  <si>
    <t xml:space="preserve">41010030006-602 A diciembre de 2019, se han formado 200 padres, madres, cuidadores y cabeza de hogar, en pautas de crianza para el desarrollo de competencias para la convivencia, el autocuidado y la prevención del consumo de SPA y alcohol. 
</t>
  </si>
  <si>
    <t>2-3030129  Evaluación Educativa</t>
  </si>
  <si>
    <t>2301  S.G.P. Proposito General-Agua Potable y Saneam. Bas.</t>
  </si>
  <si>
    <t>NO*  A.1.8   EDUCACIÓN SUPERIOR</t>
  </si>
  <si>
    <t>RECURSOS DESTINADOS A INVERSIÓN EN INSTITUCIONES DE EDUCACIÓN SUPERIOR PÚBLICAS</t>
  </si>
  <si>
    <t>41040030010 - Instituciones Educativas Oficiales que incorporan en el PEI el enfoque de género y no violencia contra las mujeres.</t>
  </si>
  <si>
    <t>41010030006-603 A diciembre de 2019, han participado 400 personas de organizaciones comunitarias y Red del Buen Trato en estrategias pedagógicas orientadas a promover el respeto a la diversidad, el desarrollo de competencias para la convivencia, el autocuidado, la prevención del consumo de SPA y es uso inadecuado de alcohol</t>
  </si>
  <si>
    <t>2-3030131  Participación Educativa</t>
  </si>
  <si>
    <t>2302  S.G.P. Proposito General-Otros Sectores</t>
  </si>
  <si>
    <t>A.1.8.1  TRANSFERENCIA ARTÍCULO 86 LEY 30 DE 1992 PARA INVERSIÓN A UNIVERSIDADES PÚBLICAS</t>
  </si>
  <si>
    <t>REGISTRE EL VALOR DE LA TRANSFERENCIA QUE CORRESPONDE A LOS APORTES ESTABLECIDOS EN EL ARTÍCULO 86 DE LA LEY 30 DE 1992.</t>
  </si>
  <si>
    <t xml:space="preserve">41040030011 - Instituciones Educativas Oficiales que promueven estilos de vida saludable y la protección del ambiente, a través de los proyectos escolares ambientales - PRAE. </t>
  </si>
  <si>
    <t xml:space="preserve">41010020011-604 A diciembre de 2019, 200 adolescentes y jóvenes vinculados a factores de riesgo, participan de procesos culturales </t>
  </si>
  <si>
    <t>2-3030133  Programas de Capacitación Técnica no Profesional</t>
  </si>
  <si>
    <t>2303  S.G.P. Proposito General-Deporte</t>
  </si>
  <si>
    <t>A.1.8.2  TRANSFERENCIA PARA INVERSIÓN A INSTITUCIONES ESTATALES U OFICIALES DE EDUCACIÓN SUPERIOR QUE NO TENGAN EL CARÁCTER DE UNIVERSIDAD</t>
  </si>
  <si>
    <t>REGISTRE LAS TRANSFERENCIAS REALIZADAS, CON FUNDAMENTO EN UN MANDATO LEGAL, POR LA ENTIDAD TERRITORIAL A INSTITUCIONES ESTATALES U OFICIALES DE EDUCACIÓN SUPERIOR QUE NO TENGAN EL CARÁCTER DE UNIVERSIDAD</t>
  </si>
  <si>
    <t>41040030012 - Implementación de auditoría virtual biométrica para la matrícula y asistencia estudiantil en el sistema educativo oficial</t>
  </si>
  <si>
    <t xml:space="preserve">41010020001-605 A diciembre de 2019, 200 adolescentes y jóvenes vinculados a factores de riesgo, participan de procesos deportivos </t>
  </si>
  <si>
    <t>2-3030135  Programas de Educación Superior</t>
  </si>
  <si>
    <t>2304  S.G.P. Proposito General-Cultura</t>
  </si>
  <si>
    <t>A.1.8.3  FONDOS DESTINADOS A BECAS, SUBSIDIOS Y CRÉDITOS EDUCATIVOS UNIVERSITARIOS (LEY 1012 DE 2006)</t>
  </si>
  <si>
    <t>RECURSOS ORIENTADOS POR LA ENTIDAD TERRITORIAL PARA LOS FONDOS DE QUE TRATA LA LEY 1012 DE 2006.</t>
  </si>
  <si>
    <t>41040030013 - Convenios y alianzas establecidas con Instituciones de Educación Superior (Escuela Nacional del Deporte, IPC, Intenalco, Instituto Antonio José Camacho, Sena, ESAP, etc.) de la formación para el trabajo, el desarrollo humano, capacitación y sensibilización de funcionarios públicos</t>
  </si>
  <si>
    <t xml:space="preserve">41050020009-606 A diciembre de 2019, se han realizado 8 producciones artísticas y culturales, con jóvenes vinculados a factores de riesgo, destinadas a transformar imaginarios y prácticas culturales que “naturalizan” la violencia, la criminalidad y la ilegalidad
</t>
  </si>
  <si>
    <t>2-3030137  Programas de Educación de Adultos</t>
  </si>
  <si>
    <t>2305  S.G.P. Proposito General-Sin situac. Fondos</t>
  </si>
  <si>
    <t>NO*  A.2   SALUD</t>
  </si>
  <si>
    <t>SECTOR DE INVERSIÓN ORIENTADO A MEJORAR EL ESTADO DE SALUD DE LA POBLACIÓN COLOMBIANA Y EVITAR LA PROGRESIÓN Y LOS DESENLACES ADVERSOS DE LA ENFERMEDAD</t>
  </si>
  <si>
    <t xml:space="preserve">41040040001 - Estudiantes de grado 11 de instituciones educativas oficiales beneficiados con becas para la educación superior </t>
  </si>
  <si>
    <t>42030020014-607 A diciembre de 2019, se ha recuperado ambiental y paisajísticamente, 30 zonas blandas de separadores viales, parques y zonas verdes, con empoderamiento de la comunidad</t>
  </si>
  <si>
    <t>2-3030139  Programas de Educación Especial</t>
  </si>
  <si>
    <t>2306  S.G.P. Proposito General -Educacion y Atencion Integral de la Primera Infancia</t>
  </si>
  <si>
    <t xml:space="preserve">NO*  A.2.1   RÉGIMEN SUBSIDIADO </t>
  </si>
  <si>
    <t>CORRESPONDE A LOS RECURSOS EJECUTADOS CON DESTINO A  LA FINANCIACIÓN DE LA AFILIACIÓN AL RÉGIMEN SUBSIDIADO DE LA POBLACIÓN POBRE ASEGURADA, DE ACUERDO CON EL DECRETO 971/11 Y LOS DEMÁS QUE LO MODIFIQUEN</t>
  </si>
  <si>
    <t>41040040002 - Estudiantes beneficiados con programas de articulación entre la media y la educación terciaria.</t>
  </si>
  <si>
    <t>42030020014-608 A diciembre de 2019, se ha ejecutado 1 evento de recreación en cada una de las zonas recuperadas, para generar cultura ciudadana</t>
  </si>
  <si>
    <t>2-3030141  Programas Especiales en Educación Preescolar</t>
  </si>
  <si>
    <t>2307  S.G.P. Proposito General - Salud y Atencion Integral de la Primera Infancia</t>
  </si>
  <si>
    <t xml:space="preserve">A.2.1.1  AFILIACIÓN RÉGIMEN SUBSIDIADO </t>
  </si>
  <si>
    <t>CORRESPONDE A LOS RECURSOS EJECUTADOS PARA FINANCIAR LA UPC DE LOS AFILIADOS AL  RÉGIMEN SUBSIDIADO  SEGÚN LO ESTABLECIDO EN EL NUMERAL 1 DEL ARTICULO 11 DE LA RESOLUCIÓN 3042 DE 2007 MODIFICADA POR LA RESOLUCION 1127 DE 2013</t>
  </si>
  <si>
    <t>41040040003 - Proyectos pedagógicos productivos implementados en las instituciones educativas oficiales</t>
  </si>
  <si>
    <t>42030020014-609 A diciembre de 2019, se han realizado 6 estrategias artísticas y culturales "la cultura se toma tu comuna", promoviendo sentido de pertenencia en las zonas recuperadas</t>
  </si>
  <si>
    <t>2-3030143  Programas Especiales en Educación Primaria</t>
  </si>
  <si>
    <t>2308  Reintegros SGP Propo General-Otros Sectores</t>
  </si>
  <si>
    <t>A.2.1.3  0.4% INTERVENTORIA DEL RÉGIMEN SUBSIDIADO</t>
  </si>
  <si>
    <t>EQUIVALE AL 0.4% DE LOS RECURSOS DEL RÉGIMEN SUBSIDIADO QUE LOS MUNICIPIOS Y DISTRITOS DEBEN DESTINAR A LOS SERVICIOS DE INTERVENTORIA CONFORME A LA LIQUIDACIÓN MENSUAL DE AFILIADOS VALIDADA A TRAVÉS DE LA BASE DE DATOS UNICA DE AFILIADOS -BDUA</t>
  </si>
  <si>
    <t>41040040004 - Instituciones educativas que fortalecen el inglés a través de estrategias curriculares validadas institucionalmente</t>
  </si>
  <si>
    <t>41040030004-610 A diciembre de 2019, se han realizado 8 estudios y diseños para intervenir las sedes educativas de la comuna</t>
  </si>
  <si>
    <t>2-3030145  Programas Especiales en Educación Secundaria y Media Vocacional</t>
  </si>
  <si>
    <t>2309  Reintegros S.G.P. Prop Gral-Deporte</t>
  </si>
  <si>
    <t>A.2.1.4  0.4% INSPECCIÓN, VIGILANCIA Y CONTROL -SUPERINTENDENCIA DE SALUD</t>
  </si>
  <si>
    <t>0.4% DE LOS RECURSOS DEL MONTO TOTAL ESTIMADO DESTINADO AL RÉG. SUBSIDIADO EN LOS MPIOS Y DISTRITOS CON DESTINO A LA SUPERSALUD PARA QUE EJERZA LAS FUNCIONES DE INSPECCIÓN, VIGILANCIA Y CONTROL EN LAS ET, GIRO MENSUAL CON CARGO A LA SUBCUENTA DEL FOSYGA</t>
  </si>
  <si>
    <t>41040040005 - Docentes y Directivos Docentes con acompañamiento didáctico y curricular en estrategias pedagógicas mediadas por TIC.</t>
  </si>
  <si>
    <t>41040030004-611 A diciembre de 2019, se han realizado 11 intervenciones (mantenimiento, adecuación y/o construcción de espacios, previo concepto técnico) en las sedes educativas de la comuna</t>
  </si>
  <si>
    <t>NO*  2-30302  Protección y Bienestar Social del Recurso Humano</t>
  </si>
  <si>
    <t>2310  Reintegros S.G.P. Prop Gral-Cultura</t>
  </si>
  <si>
    <t>NO*  A.2.1.9   PAGO DE DÉFICIT DE INVERSIÓN EN RÉGIMEN SUBSIDIADO (DE CARÁCTER EXCEPCIONAL)</t>
  </si>
  <si>
    <t>RECURSOS DESTINADOS AL PAGO DE DÉFICIT DE VIGENCIAS ANTERIORES EN  INVERSIÓN EN EL SECTOR SALUD -REGIMEN SUBSIDIADO. INCLUYE PAGO DE LA DEUDA RECONOCIDA   SOBRE CONTRATOS DEL REGIMEN SUBSIDIADO SUSCRITOS HASTA EL  31 DE MARZO DE 2011</t>
  </si>
  <si>
    <t>41040040006 - Instituciones Educativas oficiales con semilleros TIC funcionando</t>
  </si>
  <si>
    <t xml:space="preserve">41040030007-612 A diciembre de 2019, se ha realizado la dotación de 11 sedes educativas </t>
  </si>
  <si>
    <t>2-3030205  Contratos Prestación de Servicios con Instituciones Educativas</t>
  </si>
  <si>
    <t>2311  S.G.P. 12/12 Proposito General-Agua Potable y Saneam. Bas.</t>
  </si>
  <si>
    <t>A.2.1.9.1  PAGO DEUDA CONTRATOS REGIMEN SUBSIDIADO</t>
  </si>
  <si>
    <t xml:space="preserve">PAGO DEUDA CONTRATOS REGIMEN SUBSIDIADO SEGÚN LO ESTABLECIDO EN EL DECRETO 1080 DE 2012  </t>
  </si>
  <si>
    <t>41040040007 - Política pública de bilingüismo formulada</t>
  </si>
  <si>
    <t>41050020011-613 A diciembre de 2019, se han vinculado en iniciación artística 600 personas de los diferentes grupos poblacionales.</t>
  </si>
  <si>
    <t>2-3030207  Programas de Atención a Población de la Tercera Edad</t>
  </si>
  <si>
    <t>2312  S.G.P.12/12  Proposito General-Otros Sectores</t>
  </si>
  <si>
    <t>A.2.1.9.2  PAGO DE DÉFICIT DE INVERSIÓN EN RÉGIMEN SUBSIDIADO
 (DE CARÁCTER EXCEPCIONAL)</t>
  </si>
  <si>
    <t>RECURSOS DESTINADOS AL PAGO DE DÉFICIT DE VIGENCIAS ANTERIORES EN  INVERSIÓN EN EL SECTOR SALUD -REGIMEN SUBSIDIADO, PROGRAMADAS EN LA VIGENCIA Y EJECUTADAS EN LA MISMA. CONCEPTOS DISTINTOS DEUDA CONTRATOS REGIMEN SUBSIDIADO</t>
  </si>
  <si>
    <t>41040040008 - Política pública de bilingüismo implementada</t>
  </si>
  <si>
    <t xml:space="preserve">41050020012-614 A diciembre de 2019, se ha fortalecido la formación artística de 1500 personas de diferentes grupos poblacionales </t>
  </si>
  <si>
    <t>2-3030209  Programas de Atención a Población Infantil</t>
  </si>
  <si>
    <t>2313  S.G.P.12/12  Proposito General-Deporte</t>
  </si>
  <si>
    <t>A.2.1.10  TRANSFERENCIA A LOS DEPARTAMENTOS POR SALDOS DE LIQUIDACIÓN EN LA AFILIACIÓN AL RÉGIMEN SUBSIDIADO</t>
  </si>
  <si>
    <t>TRANSFERENCIA DIRECTA REALIZADA POR LOS MUNICIPIOS A LOS DEPARTAMENTOS POR EFECTOS DE SALDOS DE LIQUIDACIÓN EN LA AFILIACIÓN  RÉGIMEN SUBSIDIADO</t>
  </si>
  <si>
    <t>41040040009 - Fortalecimiento del proceso de transformación del IPC en Institución de Educación Superior, con los 4 programas presentados ante el Ministerio</t>
  </si>
  <si>
    <t xml:space="preserve">41010020001-615 A diciembre de 2019, se han vinculado 5000 niños, niñas y adolescentes en procesos de iniciación deportiva </t>
  </si>
  <si>
    <t>2-3030211  Programas de Atención a Discapacitados</t>
  </si>
  <si>
    <t>2314  S.G.P. 12/12 Proposito General-Cultura</t>
  </si>
  <si>
    <t>A.2.1.12  PRUEBA PILOTO EN MUNICIPIOS Y DISTRITOS  CATEGORIA 1 Y 2  PARA AJUSTE UPC REGIMEN SUBSIDIADO</t>
  </si>
  <si>
    <t>PRUEBA PILOTO EN MUNICIPIOS Y DISTRITOS CATEGORIAS 1Y2  PARA AJUSTE UPC REGIMEN SUBSIDIADO FINANCIADA CON EXCEDENTES CUENTA MAESTRA REGIMEN SUBSIDIADO SEGÚN LO ESTABLECIDO EN EL NUMERAL 2 DEL ARTICULO 2 DE LA LEY 1608 D 2013</t>
  </si>
  <si>
    <t xml:space="preserve">41050010001 - Carreras/caminatas recreativas realizadas en comunas y corregimientos </t>
  </si>
  <si>
    <t>44030010010-616 A diciembre de 2019, 400 personas de grupos vulnerables han participado de actividades de turismo de naturaleza en la zona rural del municipio</t>
  </si>
  <si>
    <t>2-3030213  Programas de Atención a Padres y Madres Cabeza de Familia</t>
  </si>
  <si>
    <t>2315  S.G.P. 12/12 Proposito General-Sin situac. Fondos</t>
  </si>
  <si>
    <t xml:space="preserve">NO*  A.2.2   SALUD PÚBLICA   </t>
  </si>
  <si>
    <t>RECURSOS DESTINADOS A LA FINANCIACIÓN DE LA SALUD PÚBLICA, LA CUAL ESTÁ CONSTITUIDA POR EL CONJUNTO DE POLÍTICAS QUE BUSCAN GARANTIZAR LA SALUD DE LA POBLACIÓN POR MEDIO DE ACCIONES DE SALUBRIDAD DIRIGIDAS TANTO DE MANERA INDIVIDUAL COMO COLECTIVA.</t>
  </si>
  <si>
    <t xml:space="preserve">41050010002 - Líderes, entrenadores, autoridades y dirigentes deportivos beneficiados con capacitaciones. </t>
  </si>
  <si>
    <t xml:space="preserve">41050010007-617 A diciembre de 2019, se han realizado 4 juegos deportivos y recreativos tradicionales y no tradicionales
</t>
  </si>
  <si>
    <t>2-3030215  Programas de Atención a Madres Comunitarias</t>
  </si>
  <si>
    <t>2401  S.G.P. Alimentacion escolar</t>
  </si>
  <si>
    <t>A.2.2.13  PAGO DE DÉFICIT DEL INVERSIÓN EN SALUD PÚBLICA</t>
  </si>
  <si>
    <t>RECURSOS DESTINADOS AL PAGO DE DÉFICIT DE INVERSIÓN EN EL SECTOR SALUD -SALUD PÚBLICA</t>
  </si>
  <si>
    <t>41050010003 - Eventos recreativos tradicionales</t>
  </si>
  <si>
    <t>41010020002-618 A diciembre de 2019, se han realizado 2 juegos deportivos intercolegiados</t>
  </si>
  <si>
    <t>2-3030217  Campañas de Salud Directas a Desplazados</t>
  </si>
  <si>
    <t>2411  S.G.P. 12/12 Alimentacion escolar</t>
  </si>
  <si>
    <t>NO*  A.2.2.15   SALUD AMBIENTAL</t>
  </si>
  <si>
    <t>Acciones relacionadas con el ambiente que favorezcan  y promuevan la calidad de vida y salud de la población; con el cambio climático, la calidad del agua para consumo humano, la vacunación antirrabica, campañas  entornos saludables, entre otras.</t>
  </si>
  <si>
    <t>41050010004 - Beneficiados con programas recreativos dirigidos a población tradicionalmente excluida</t>
  </si>
  <si>
    <t xml:space="preserve">41050020015-619 A diciembre de 2019, se han realizado 2 encuentros artísticos intercolegiados 
</t>
  </si>
  <si>
    <t>2-3030219  Atención en Educación a la Población Desplazada</t>
  </si>
  <si>
    <t>2412  Reintegros S.G.P. Alimentacion escolar</t>
  </si>
  <si>
    <t>A.2.2.15.1  PROMOCIÓN DE LA SALUD (HABITAT SALUDABLE)</t>
  </si>
  <si>
    <t>Acciones dirigidas a población general, desarrollo,  gestión y coordinación intersectorial sobre calidad del agua, de residuos sólidos y líquidos, aire, ruido, radiaciones, vivienda, espacios públicos, tenencia de animales y recuparación de entornos.</t>
  </si>
  <si>
    <t xml:space="preserve">41050010005 - Beneficiados con el proyecto de gimnasia dirigida y aeróbicos. </t>
  </si>
  <si>
    <t xml:space="preserve">42030040005-620 A diciembre de 2019, se han construido 4 escenarios deportivos y recreativos en la comuna, siempre y cuando existan lotes de propiedad del municipio que se puedan utilizar para esta actividad.
</t>
  </si>
  <si>
    <t>2-3030221  Plan Padrinos</t>
  </si>
  <si>
    <t>2501  S.G.P. Sector Agua potable y Saneamiento basico</t>
  </si>
  <si>
    <t>A.2.2.15.2  GESTIÓN DEL RIESGO (SITUACIONES DE SALUD RELACIONADAS CON CONDICIONES AMBIENTALES)</t>
  </si>
  <si>
    <t>Gestión integral de sustancias químicas, estrategias de prevención y control de las enfermedades transmitidas por animales o Zoonosis. como Rabia, leptospira, riketsia,  vigilancia sanitaria y ambientay  contaminación del aire entre otras.</t>
  </si>
  <si>
    <t xml:space="preserve">41050010006 - Jornadas dominicales de Ciclovías realizadas. </t>
  </si>
  <si>
    <t>42030040006-621 A diciembre de 2019, se ha realizado la adecuación o mantenimiento de 30 escenario deportivos y recreativos en la comuna</t>
  </si>
  <si>
    <t>2-3030223  Red de Solidaridad</t>
  </si>
  <si>
    <t>2511  S.G.P. 12/12 Sector Agua potable y Saneamiento basico</t>
  </si>
  <si>
    <t>NO*  A.2.2.16   VIDA SALUDABLE Y CONDICIONES NO TRANSMISIBLES</t>
  </si>
  <si>
    <t>Desarrollo de acciones de bienestar y disfrute de vida sana, promoción de condiciones y estilos de vida saludables, donde crecen personas, familias y comunidades, trabajan y envejecen, prevención y control de las condiciones crónicas no transmisibles</t>
  </si>
  <si>
    <t>41050010007 - Eventos deportivos y recreativos en diferentes disciplinas tradicionales y no tradicionales dirigido a población joven y adulta en las comunas y corregimientos</t>
  </si>
  <si>
    <t>42030040007-622 A diciembre de 2019, se ha realizado mantenimiento y adecuación 4 equipamientos culturales.</t>
  </si>
  <si>
    <t>2-3030225  Financiación de Eventos Culturales y Artísticos</t>
  </si>
  <si>
    <t>2512  Reintgros SGP Agua Potable</t>
  </si>
  <si>
    <t>A.2.2.16.1  PROMOCIÓN DE LA SALUD (MODOS, CONDICIONES Y ESTILOS DE VIDA SALUDABLES)</t>
  </si>
  <si>
    <t>Inversión de recursos en intervenciones colectivas que promueven la creación o adopción de modos, condiciones y estilos de vida saludables en los entornos cotidianos.</t>
  </si>
  <si>
    <t xml:space="preserve">41050010008 - Clubes deportivos categorizados, reglamentados y asesorados. </t>
  </si>
  <si>
    <t>41010010005-623 A diciembre de 2019, se han adecuado 2 equipamientos recreativos para la primera infancia en el marco de la Política Nacional de Cero a Siempre</t>
  </si>
  <si>
    <t>2-3030227  Rehabilitación de tierras y sustitución de cultivos</t>
  </si>
  <si>
    <t>2601  S.G.P Atencion Integral de la Primera Infancia- Educac</t>
  </si>
  <si>
    <t>A.2.2.16.2  GESTIÓN DEL RIESGO (CONDICIONES CRÓNICAS PREVALENTES)</t>
  </si>
  <si>
    <t>Acciones para garatizar la prevención y el abordaje de enfermedades no transmisibles y de alteraciones de la salud bucal, visual y auditiva, gestión del riesgo disminución de la enfermedad y la discapacidad evitable de acuerdo a realidad territorial.</t>
  </si>
  <si>
    <t>41050010009 - Eventos deportivos y recreativos dirigidos a recicladores y su grupo familiar</t>
  </si>
  <si>
    <t>41010010007-624 A diciembre de 2019, se ha adecuado 1 equipamiento cultural para la primera infancia en el marco de la Política Nacional de Cero a Siempre</t>
  </si>
  <si>
    <t>2-3030233  Programas de Capacitación Técnica no Profesional</t>
  </si>
  <si>
    <t>2602  S.G.P. Atencion Integral de la Primera Infancia - Salud</t>
  </si>
  <si>
    <t>NO*  A.2.2.17   CONVIVENCIA SOCIAL  Y SALUD MENTAL</t>
  </si>
  <si>
    <t>Inversión para desarrollar acciones de la promoción de la salud mental y la convivencia social como: mejorar y mantener la salud mental, trastornos prevalentes en salud mental, atención psicosocial a la población víctima del conflicto armado</t>
  </si>
  <si>
    <t xml:space="preserve">41050010010 - Clubes, ligas y deportistas apoyados con enfoque diferencial y equidad de género </t>
  </si>
  <si>
    <t>44040010001-625 A diciembre de 2019, se han cualificado a 400 personas, con acompañamiento, intermediación laboral y orientación ocupacional con entidades idóneas con un mínimo de capacitación 180 horas.</t>
  </si>
  <si>
    <t>2-3030235  Programas de Educación Superior</t>
  </si>
  <si>
    <t>2603  S.G.P. Atencion Integral de la Primera Infancia - Cultura</t>
  </si>
  <si>
    <t>A.2.2.17.1  PROMOCIÓN DE LA SALUD (PROMOCIÓN DE LA SALUD MENTAL Y LA CONVIVENCIA).</t>
  </si>
  <si>
    <t>Inversión orientada a promover acciones, condiciones, capacidades y medios para que los individuos, familias y sociedad en conjunto gocen del nivel mas alto de salud mental y una convivencia social pacifica. Incluye generación de entornos, y otros</t>
  </si>
  <si>
    <t xml:space="preserve">41050010011 - Deportistas de clubes beneficiados con tarjeta de transporte MIO </t>
  </si>
  <si>
    <t xml:space="preserve">44010010002-626 A diciembre de 2019, se han cualificado a 400 personas para el emprendimiento con entidades idóneas y con acompañamiento y asistencia técnica en mercadeo, componente administrativo y contable y articulación con la economía formal con un mínimo de capacitación 180 horas.
</t>
  </si>
  <si>
    <t>2-3030237  Programas de Educación de Adultos</t>
  </si>
  <si>
    <t>2604  S.G.P. Atenc Int Prim Infancia - Deporte</t>
  </si>
  <si>
    <t>A.2.2.17.2  GESTIÓN DEL RIESGO (PREVENCIÓN Y ATENCIÓN INTEGRAL A PROBLEMAS Y TRASTORNOS MENTALES Y SPA).</t>
  </si>
  <si>
    <t>inversión en recursos para desarrollar acciones de prevención y atención a trastornos mentales y consumo de sustancias psicoactivas, y la prevencion de la violencia en los entornos donde las personas crecen, viven, trabajan, se recrean y envejecen.</t>
  </si>
  <si>
    <t xml:space="preserve">41050010012 - Personas adultas (incluidas personas con discapacidad) beneficiadas con programas lúdicos y recreativos </t>
  </si>
  <si>
    <t>42010040003-627 A diciembre de 2019, se ha realizado el mantenimiento de 1,5 kilómetros  lineales de vía en la comuna, previo concepto de viabilidad técnica</t>
  </si>
  <si>
    <t>2-3030239  Programas de Educación Especial</t>
  </si>
  <si>
    <t>2605  S.G.P. Atenc Int Prim Infancia - Gobierno</t>
  </si>
  <si>
    <t>NO*  A.2.2.18   SEGURIDAD ALIMENTARIA Y NUTRICIONAL</t>
  </si>
  <si>
    <t>Inversión para la gestión de la implementación de la politica de seguridad alimentaria y nutricional, la prevención y control de las deficiencias de micronutrientes, acciones de atencion a la desnutrición y calidad e inocuidad de los alimentos</t>
  </si>
  <si>
    <t>41050010013 - Personas adultas (incluidas personas con discapacidad) beneficiadas con programas de iniciación, formación y énfasis deportivo en comunas y corregimientos.</t>
  </si>
  <si>
    <t>42010040002-628 A diciembre de 2019, se han construido 0,5 kilómetros lineales de pavimento, previo concepto de viabilidad técnica</t>
  </si>
  <si>
    <t>2-3030247  Financiación de Eventos Deportivos</t>
  </si>
  <si>
    <t>2606  S.G.P. Atenc Int Prim Infancia bienestar s</t>
  </si>
  <si>
    <t>A.2.2.18.1  PROMOCIÓN DE LA SALUD (Disponibilidad y acceso a los alimentos, Consumo y Aprovechamiento biológico de los alimentos.)</t>
  </si>
  <si>
    <t>Es la inversión en recursos de acciones que se desarrollan para  promover la participación social orientadas a contribuir con el consumo de una alimentación completa, equilibrada, suficiente y adecuada para su aprovechamiento y utilización.</t>
  </si>
  <si>
    <t>41050010014 - Mujeres adultas vinculadas a práctica continua de actividad física y deportiva como componente esencial de la salud integral.</t>
  </si>
  <si>
    <t>42010010006-629 A diciembre de 2019, se ha realizado el mantenimiento y/o construcción de 500 metros cuadrados de andén, previo concepto de viabilidad técnica y esquema básico</t>
  </si>
  <si>
    <t>2-3030249  Programas Especiales de Defensa y Seguridad</t>
  </si>
  <si>
    <t>2701  S.G.P. FONPET Educacion sin situacion de fondos</t>
  </si>
  <si>
    <t>A.2.2.18.2  GESTIÓN DEL RIESGO (Consumo y Aprovechamiento biológico de los alimentos, Calidad e inocuidad de los alimentos)</t>
  </si>
  <si>
    <t>Inversión en recursos para desarrollar acciones como: disminución de probabilidad de ocurrencia de eventos no deseados, evitables y negativos para la salud del individuo relacionado con la alimentación, como la obesidad, desnutrición o entre otros</t>
  </si>
  <si>
    <t>41050010015 - Monitores capacitados en las reglas básicas de urbanidad, para tratar con personas con discapacidad con enfoque diferencial y equidad de género</t>
  </si>
  <si>
    <t>42010010003-630 A diciembre de 2019, se han realizado el mantenimiento a 4 puentes peatonales, previo concepto de viabilidad técnica</t>
  </si>
  <si>
    <t>2-3030251  Reubicación de Asentamientos</t>
  </si>
  <si>
    <t>2702  FONPET Educacion excedentes</t>
  </si>
  <si>
    <t>NO*  A.2.2.19   SEXUALIDAD, DERECHOS SEXUALES Y REPRODUCTIVOS</t>
  </si>
  <si>
    <t>Inversión orientados a promover los derechos sexuales y reproductivos, la prevención y atención en Salud Sexual y Reproductiva con enfoque de derechos,  prevención de las ITS VIH-SIDA, Derechos sexuales y reproductivos en adolescentes y jovenes</t>
  </si>
  <si>
    <t>41050020001 - Programa de preservación, conservación y restauración del patrimonio material mueble implementado</t>
  </si>
  <si>
    <t>43010010009-701 A diciembre de 2019, se han constituido y capacitado 5 comités de vecinos para la convivencia y dotado los barrios de la comuna con 5 sistema de alarma y monitoreo</t>
  </si>
  <si>
    <t>2-3030252  Compensaciones economicas y sociales a los AHDI</t>
  </si>
  <si>
    <t>2703  FONPET S.S.F. Salud rec</t>
  </si>
  <si>
    <t>A.2.2.19.1  PROMOCIÓN DE LA SALUD (PROMOCIÓN DE LOS DERECHOS SEXUALES Y REPRODUCTIVOS Y LA EQUIDAD DE GÉNERO)</t>
  </si>
  <si>
    <t>Recursos que buscan promover acciones y generar condiciones, capacidades y medios para que los individuos, familias y sociedad gocen del nivel mas alto de salud sexual y reproductiva, ejerciendo los derechos sexuales y los derechos reproductivos</t>
  </si>
  <si>
    <t xml:space="preserve">41050020002 - Bienes inmuebles patrimoniales o de interés cultural intervenidos </t>
  </si>
  <si>
    <t xml:space="preserve">41010030006-702 A diciembre de 2019, se han capacitado 300 personas en convivencia, en violencia familiar y sexual </t>
  </si>
  <si>
    <t>2-3030253  Adecuación de Áreas Urbana y Rurales de Alto Riesgo</t>
  </si>
  <si>
    <t>3101  particip. Nación Res. 0818-05</t>
  </si>
  <si>
    <t>A.2.2.19.2  GESTIÓN DEL RIESGO (PREVENCIÓN Y ATENCIÓN INTEGRAL EN SSR DESDE UN ENFOQUE DE DERECHOS)</t>
  </si>
  <si>
    <t>Inversión en acciones coordinadas con los actores del SGSSS, con otros sectores y la comunidad que garantizan la prevención y mitigación de riesgos relacionados con la salud sexual y reproductiva y la calidad de las personas en el curso de la vida</t>
  </si>
  <si>
    <t>41050020003 - Plan para la recuperación de la memoria cultural formulado e implementado</t>
  </si>
  <si>
    <t xml:space="preserve">41010030006-703 A diciembre de 2019, se han formado 400 padres, madres, cuidadores y cabeza de hogar, en pautas de crianza para el desarrollo de competencias para la convivencia, el auto cuidado y la prevención frente a las violencias. </t>
  </si>
  <si>
    <t>2-3030255  Programas Especiales de Prevención y Atención de Desastres</t>
  </si>
  <si>
    <t>3102  particip. Nación Res. 0917-04</t>
  </si>
  <si>
    <t>NO*  A.2.2.20   VIDA SALUDABLE Y ENFERMEDADES TRANSMISIBLES</t>
  </si>
  <si>
    <t>Inversión en políticas, programas, y estrategias para garantízar el goce de vida sana libre de enfermedades transmisibles en el curso de vida, asi como la atención integral de personas con eventos transmisibles con enfoque diferencial, equidad social</t>
  </si>
  <si>
    <t>41050020004 - Inventario de bienes muebles de interés cultural actualizado y con seguimiento, realizado</t>
  </si>
  <si>
    <t xml:space="preserve">41010030006-704 A diciembre de 2019, han participado 400 personas de organizaciones comunitarias y Red de Buen Trato en estrategias pedagógicas orientadas a promover el respeto a la diversidad, el desarrollo de competencias para la convivencia, el auto cuidado, la prevención del consumo de SPA y alcohol. </t>
  </si>
  <si>
    <t>2-3030257  Contratos de Régimen Subsidiado</t>
  </si>
  <si>
    <t>3103  particip. Nación Res. 1038-04</t>
  </si>
  <si>
    <t>A.2.2.20.1  GESTIÓN DEL RIESGO EN ENFERMEDADES INMUNOPREVENIBLES - PAI</t>
  </si>
  <si>
    <t xml:space="preserve">Inversión en intervenciones sectoriales y comunitarias para prevenir, controlar o minimizar la aparición de las enfermedades prevenibles por vacunas y sus consecuentes efectos negativos en la población. Incluye la inversión del PAI. </t>
  </si>
  <si>
    <t xml:space="preserve">41050020005 - Encuentros para recuperar y difundir la tradición oral, la memoria y la cultura, realizados </t>
  </si>
  <si>
    <t>43010010003-705 A diciembre de 2019, se ha realizado mantenimiento o adecuación a la estación de policía para facilitar la accesibilidad de las personas vulnerables.</t>
  </si>
  <si>
    <t>2-3030258  PS Actividades NO POS</t>
  </si>
  <si>
    <t>3104  particip. Nación Res. 1451-04</t>
  </si>
  <si>
    <t>NO*  A.2.2.20.2   GESTIÓN DEL RIESGO EN ENFERMEDADES EMERGENTES, REEMERGENTES Y DESATENDIDAS.</t>
  </si>
  <si>
    <t>Inversión en prevención y control de las enfermedades infecciosas emergentes, re-emergentes y desatendidas; como prevención y atención de Infección Respiratoria Aguda, y otras enfermedades emergentes, reemergentes y desatendidas</t>
  </si>
  <si>
    <t>41050020006 - Festivales culturales que promueven la interculturalidad y la integración social de los caleños apoyados</t>
  </si>
  <si>
    <t>41020010003-706 A diciembre de 2019, se ha adecuado la instalación del CALI con señalética en braile y formatos de fácil lectura y comprensión</t>
  </si>
  <si>
    <t>2-3030259  Ampliación de Contratos de Régimen Subsidiado</t>
  </si>
  <si>
    <t>3105  particip. Nación Res. 2738-04/Acuerdo 267-04</t>
  </si>
  <si>
    <t>A.2.2.20.2.1  TUBERCULOSIS</t>
  </si>
  <si>
    <t xml:space="preserve">Inversión en prevención y control de la Tuberculosis. </t>
  </si>
  <si>
    <t>41050020007 - Procesos de artes escénicas de organizaciones sociales e instituciones apoyados</t>
  </si>
  <si>
    <t>42010010006-707 A diciembre de 2019, se han reparado 500 metros cuadrados de andenes en la comuna 7 previo concepto de viabilidad técnica.</t>
  </si>
  <si>
    <t>2-3030261  Campañas Sanitarias de Salud</t>
  </si>
  <si>
    <t>3106  particip. Nación Res. 3629-04 / Acuerdo 272</t>
  </si>
  <si>
    <t>A.2.2.20.2.2  LEPRA o HANSEN</t>
  </si>
  <si>
    <t xml:space="preserve">Inversión en prevención y control de la Lepra. </t>
  </si>
  <si>
    <t>41050020008 - Procesos de artes plásticas de organizaciones sociales, de artistas y de instituciones apoyados</t>
  </si>
  <si>
    <t>42010040003-708 A diciembre de 2019, se ha realizado el mantenimiento a 0,8 kilómetros lineales en vías de la comuna 7 previo concepto de viabilidad técnica y esquema básico.</t>
  </si>
  <si>
    <t>2-3030263  Programa inspección, vigilancia y control factores de riesgo, vectores y zoonosis</t>
  </si>
  <si>
    <t>3107  particip. Nación Res. 4064-04 /Acuerdo275-04</t>
  </si>
  <si>
    <t>A.2.2.20.2.3  OTRAS ENFERMEDADES EMERGENTES, RE-EMERGENTES Y DESATENDIDAS</t>
  </si>
  <si>
    <t>Inversión realizada en estrategias de prevención y control de otras enfermedades emergentes, reemergentes y desatendidas, tales como: Oncocercosis, tracoma, Geohelmintiasis, etc.</t>
  </si>
  <si>
    <t>41050020009 - Creaciones artísticas de jóvenes promovidas en las comunas realizadas</t>
  </si>
  <si>
    <t>41010040003-709 A diciembre de 2019, se ha realizado formación en el cuidado, manejo, proyecto de vida, y derechos a 600 cuidadores de personas con discapacidad y adultos mayores</t>
  </si>
  <si>
    <t>2-3030265  Programa de vigilancia y control de medicamentos y alimentos con INVIMA</t>
  </si>
  <si>
    <t>3108  particip. Nación Res. 4694-04 /Acuerdo278-05</t>
  </si>
  <si>
    <t>NO*  A.2.2.20.3   GESTIÓN DEL RIESGO EN CONDICIONES ENDEMO - EPIDÉMICAS</t>
  </si>
  <si>
    <t xml:space="preserve">Inversión en prevención, control o minimización de los riesgos que se caracterizan por presentar endemias focalizadas; incluye: Enfermedades transmitidas por vectores (dengue, malaria, leishmaniasis, Chagas, ect.) y zoonosis. </t>
  </si>
  <si>
    <t>41050020010 - Personas capacitadas en procesos de iniciación y sensibilización artística</t>
  </si>
  <si>
    <t>41010040005-710 A diciembre de 2019, se han vinculado 500 adultos mayores en actividades que promueven el estilo de vida saludable, auto cuidado y acondicionamiento físico.</t>
  </si>
  <si>
    <t>2-3030267  Campaña Directa Enferemedades de Transmisión por vectores ETV</t>
  </si>
  <si>
    <t>3109  particip. Nación Res. 0746</t>
  </si>
  <si>
    <t>A.2.2.20.3.1  ENFERMEDADES TRANSMITIDAS POR VECTORES-ETV</t>
  </si>
  <si>
    <t xml:space="preserve">Inversión en estrategias de prevención y control de las Enfermedades transmitidas por vectores (dengue, malaria, leishmaniasis, Chagas, ect.). </t>
  </si>
  <si>
    <t xml:space="preserve">41050020011 - Personas vinculadas a procesos de iniciación artística en comunas y corregimientos </t>
  </si>
  <si>
    <t>41010040004-711 A diciembre de 2019, se han realizado 4 encuentros intergeneracionales.</t>
  </si>
  <si>
    <t>2-3030269  Campaña Directa Lepra</t>
  </si>
  <si>
    <t>3110  particip. Nación Res. 3477-05</t>
  </si>
  <si>
    <t xml:space="preserve">A.2.2.20.3.2  OTRAS CONDICIONES ENDEMO - EPIDÉMICAS </t>
  </si>
  <si>
    <t>Inversión realizada en estrategias de prevención y control de OTRAS enfermedades endemo - epidémicas, diferentes a ETV y zoonosis. Tales como: Enfermedad Respiratoria Aguda, Infecciones Asociadas a la atención en salud, etc.</t>
  </si>
  <si>
    <t>41050020012 - Personas fortalecidas con formación artística.</t>
  </si>
  <si>
    <t>41010040007-712 A diciembre de 2019, se han realizado 4 juegos deportivos y recreativos para personas con discapacidad y adultos mayores</t>
  </si>
  <si>
    <t>2-3030271  Campaña Directa Malaria</t>
  </si>
  <si>
    <t>3111  etesa</t>
  </si>
  <si>
    <t xml:space="preserve">NO*  A.2.2.21   SALUD Y ÁMBITO LABORAL </t>
  </si>
  <si>
    <t>Inversión de recursos en intervenciones que buscan el bienestar y protección de la salud de los trabajadores, a través de modos, condiciones y estilos de vida saludables en el entorno laboral, el mantenimiento del bienestar fisico, mental y social</t>
  </si>
  <si>
    <t xml:space="preserve">41050020013 - Espacios públicos para el goce y disfrute periódico de las diferentes manifestaciones artísticas promovidos </t>
  </si>
  <si>
    <t>44040010001-713 A diciembre de 2019, se han cualificado a 1000 personas vulnerables con acompañamiento, intermediación laboral y orientación ocupacional con entidades idóneas con un mínimo de capacitación 180 horas.</t>
  </si>
  <si>
    <t>2-3030273  Programa de Centros de Regulación y Urgencias CRUE</t>
  </si>
  <si>
    <t>3112  Impuesto Nacional al Carbon</t>
  </si>
  <si>
    <t>A.2.2.21.1  PROMOCIÓN DE LA SALUD (SEGURIDAD Y SALUD EN EL TRABAJO)</t>
  </si>
  <si>
    <t>Inversión en acciones poblacionales para desarrollar capacidades, crear entornos saludables y acciones sectoriales, intersectoriales y comunitarias para reducir inequidades y a la afectación de los determinantes sociales de la salud de la población</t>
  </si>
  <si>
    <t>41050020014 - Organizaciones del municipio dedicadas a la producción audiovisual y/o cinematográfica apoyadas</t>
  </si>
  <si>
    <t>44010010002-714 A diciembre de 2019, se han cualificado a 1000 personas vulnerables para el emprendimiento con entidades idóneas y con acompañamiento y asistencia técnica en mercadeo, componente administrativo y contable y articulación con la economía formal con un mínimo de capacitación 180 horas.</t>
  </si>
  <si>
    <t>2-3030274  Interventoria Regimen Subsidiado</t>
  </si>
  <si>
    <t xml:space="preserve">3113  situado fiscal </t>
  </si>
  <si>
    <t>A.2.2.21.2  GESTIÓN DEL RIESGO (SITUACIONES PREVALENTES DE ORIGEN LABORAL)</t>
  </si>
  <si>
    <t>Inversión en acciones para evidenciar la carga de la enfermedad relacionada con la salud y bienestar de todos los trabajadores. Permite anticipar, conocer, evaluar y controlar los riesgos que pueden afectar la seguridad y salud en el trabajo.</t>
  </si>
  <si>
    <t xml:space="preserve">41050020015 - Intercolegiados artísticos a nivel municipal e intercomunas realizados </t>
  </si>
  <si>
    <t xml:space="preserve">41010020001-715 A diciembre de 2019, se han vinculado 4000 niños, niñas y adolescentes en procesos de iniciación deportiva </t>
  </si>
  <si>
    <t>2-3030275  Superintendencia de Salud</t>
  </si>
  <si>
    <t>3114  particip. Nación RES. S/N (2001-2003)</t>
  </si>
  <si>
    <t>NO*  A.2.2.22   GESTIÓN DIFERENCIAL DE POBLACIONES VULNERABLES</t>
  </si>
  <si>
    <t xml:space="preserve">Comprende la inversión hecha para adecuar y desarrollar estrategias diferenciadas en poblaciones especificas con el propósito de brindar una atención integral. </t>
  </si>
  <si>
    <t>41050020016 - Mujeres que participan en procesos de formación artística y cultural.</t>
  </si>
  <si>
    <t xml:space="preserve">41050010007-716 A diciembre de 2019, se han realizado 4 juegos deportivos y recreativos tradicionales y no tradicionales </t>
  </si>
  <si>
    <t>2-3030277  Pago directo a IPS</t>
  </si>
  <si>
    <t>3115  EPSA-Ley 99-93</t>
  </si>
  <si>
    <t>A.2.2.22.1  DESARROLLO INTEGRAL DE LAS NIÑAS, NIÑOS</t>
  </si>
  <si>
    <t xml:space="preserve">Inversión en estrategias y acciones de promoción de la salud y de atención para el desarrollo integral de niños y niñas. </t>
  </si>
  <si>
    <t xml:space="preserve">41050020017 - Artistas y gestores culturales del municipio apoyados con seguridad social </t>
  </si>
  <si>
    <t>41010020002-717 A diciembre de 2019, se han realizado 4 juegos deportivos intercolegiados</t>
  </si>
  <si>
    <t>2-3030278  Programas de Atención a Población adolecentes y jovenes</t>
  </si>
  <si>
    <t>3116  part. Nacion Res. 3818-03 R.S.Ampliacion</t>
  </si>
  <si>
    <t>A.2.2.22.2  DISCAPACIDAD</t>
  </si>
  <si>
    <t>Inversión destinada a implementar acciones para la rehabilitación basada en comunidad, desarrollar capacidades en talento humano en salud para la atención diferencial de esta población y la prevención de violencia contra las personas con discapacidad</t>
  </si>
  <si>
    <t>41050020018 - Artistas del municipio beneficiados con el proceso de profesionalización</t>
  </si>
  <si>
    <t>42030040005-718 A diciembre de 2019, se ha construido 1 equipamiento deportivo y recreativo en la comuna, siempre y cuando existan lotes de propiedad del municipio que se puedan utilizar para esta actividad</t>
  </si>
  <si>
    <t>2-3030279  Programas de Atención a Población desplazada</t>
  </si>
  <si>
    <t>3117  part. Nacion Ac 190-01 R.S. Ampliación</t>
  </si>
  <si>
    <t>A.2.2.22.3  VICTIMAS DEL CONFLICTO ARMADO</t>
  </si>
  <si>
    <t>Inversión en la atención integral de la población victima del conflicto armado interno.</t>
  </si>
  <si>
    <t>41050020019 - Jóvenes, adultos y adultos mayores con los cuales se promueven hábitos de lectura y escritura</t>
  </si>
  <si>
    <t>42030040006-719 A diciembre de 2019, se ha realizado la adecuación o mantenimiento de 40 escenarios deportivos y recreativos en la comuna</t>
  </si>
  <si>
    <t>2-303027612  ALBERGUE DE ANCIANOS</t>
  </si>
  <si>
    <t>3118  part. Nacion Ac 202-01 R.S. Ampliación</t>
  </si>
  <si>
    <t xml:space="preserve">NO*  A.2.2.23   GESTIÓN EN SALUD PUBLICA </t>
  </si>
  <si>
    <t>Inversión para los procesos a cargo de la Entidad  orientados a que estrategias, procedimientos e intervenciones de Salud se realicen de manera efectiva, coordinada y organizada entre los diferentes actores  del SGSSS, otros sectores y la comunidad</t>
  </si>
  <si>
    <t>41050020020 - Inventario de bienes de interés cultural material BIC actualizado y registrado en el SIPA, y debidamente anotados en la matrícula inmobiliaria</t>
  </si>
  <si>
    <t>41010010005-720 A diciembre de 2019, se ha adecuado 1 equipamiento recreativo para la primera infancia en el marco de la Política Nacional de Cero a Siempre</t>
  </si>
  <si>
    <t>2-303027613  CONSULTA GENERAL</t>
  </si>
  <si>
    <t>3119  part. Nacion Ac 213-01 R.S. Ampliación</t>
  </si>
  <si>
    <t>A.2.2.23.1  PLANEACIÓN INTEGRAL EN SALUD</t>
  </si>
  <si>
    <t>Inversión en los procesos de formulación, implementación, monitoreo, evaluación y control del Plan Territorial deSalud (Incluye: La inversión en los procesos de comunicación, movilización social, ASIS y operación del CTSSS)</t>
  </si>
  <si>
    <t>41050020021 - Manifestaciones de patrimonio cultural inmaterial salvaguardadas</t>
  </si>
  <si>
    <t>44030010010-721 A diciembre de 2019, 400 personas de grupos vulnerables han participado de actividades de turismo de naturaleza en la zona rural del municipio</t>
  </si>
  <si>
    <t>2-303027614  CIRUGIA GENERAL</t>
  </si>
  <si>
    <t>3120  part. Nacion Ac 214-01 R.S. Ampliación</t>
  </si>
  <si>
    <t xml:space="preserve">NO*  A.2.2.23.2   VIGILANCIA Y CONTROL EN SALUD PUBLICA </t>
  </si>
  <si>
    <t xml:space="preserve">Inversión en la definición, implementación, monitoreo y evaluación de los procesos de Vigilancia en Salud Pública, incluye las acciones de Inspección, Vigilancia y Control sanitario. </t>
  </si>
  <si>
    <t>41050020022 - Proceso artesanal de la Loma de la Cruz fortalecido</t>
  </si>
  <si>
    <t>42030020014-722 A diciembre de 2019, se ha recuperado ambiental y paisajísticamente, 12 zonas blandas de separadores viales, parques y zonas verdes, con empoderamiento de la comunidad</t>
  </si>
  <si>
    <t>2-303027615  CESARIAS SIN COMPLICACIONES</t>
  </si>
  <si>
    <t>3121  part. Nacion Ac 222-01 R.S. Ampliación</t>
  </si>
  <si>
    <t>A.2.2.23.2.1  GASTOS DE INVERSIÓN DEL LABORATORIO DE SALUD PÚBLICA</t>
  </si>
  <si>
    <t xml:space="preserve">Se refiere a los gastos del Laboratorio de Salud pública correspondientes a suministros, insumos, y talento humano, No contemplados en gastos de funcionamiento. </t>
  </si>
  <si>
    <t>41050020023 - Niños, niñas y adultos que hacen parte de la red de orquestas sinfónicas de Cali</t>
  </si>
  <si>
    <t>42030020014-723 A diciembre de 2019, se ha ejecutado 4 evento de recreación en cada una de las zonas recuperadas, para generar cultura ciudadana</t>
  </si>
  <si>
    <t>2-303027616  CIRUGIA HOSPITALARIA</t>
  </si>
  <si>
    <t>3122  part. Nacion Ac 235-02 R.S. Ampliación</t>
  </si>
  <si>
    <t>A.2.2.23.2.2  ADQUISICION DE EQUIPOS Y MEJORAMIENTO DE LA INFRAESTRUTURA FISICA</t>
  </si>
  <si>
    <t>Contempla los recursos destinados al mejoramiento de la infraestructura fisica y adquision de equipos y dotación para fortalecer los laboratorios de salud publica.</t>
  </si>
  <si>
    <t>41050020024 - Organizaciones teatrales que desarrollan su oferta artística con apoyo</t>
  </si>
  <si>
    <t>42030020014-724 A diciembre de 2019, se han realizado 4 estrategias artísticas y culturales "la cultura se toma tu comuna", promoviendo sentido de pertenencia en las zonas recuperadas</t>
  </si>
  <si>
    <t>2-303027617  CIRUGIAS AMBULATORIAS MULTIPLES</t>
  </si>
  <si>
    <t>3123  part. Nacion Res. 1731-01 R.S.Ampliacion</t>
  </si>
  <si>
    <t xml:space="preserve">A.2.2.23.2.3  INSPECCIÓN, VIGILANCIA Y CONTROL SANITARIO </t>
  </si>
  <si>
    <t>Contempla la inversión hecha para el desarrollo del proceso de Inspección, Vigilancia y Control de establecimientos de interés sanitario.</t>
  </si>
  <si>
    <t>41050020025 - Temporadas de artes líricas realizadas</t>
  </si>
  <si>
    <t>41050020011-725 A diciembre de 2019, se han vinculado en iniciación artística 2500 personas de diferentes grupos poblacionales</t>
  </si>
  <si>
    <t>2-303027618  CONSULTA ESPECIALIZADA AMBULATORIA</t>
  </si>
  <si>
    <t>3124  particip. Nación Res. 4615-06</t>
  </si>
  <si>
    <t>A.2.2.23.2.4  OTROS GASTOS EN VIGILANCIA EN SALUD PÚBLICA</t>
  </si>
  <si>
    <t xml:space="preserve">Se refiere a la inversión hecha en estrategias de Vigilancia en Salud Pública, diferente a la relacionada con el Laboratorio de Salud Pública. </t>
  </si>
  <si>
    <t>41050020026 - Eventos de ciudad con bailarines de salsa realizados</t>
  </si>
  <si>
    <t>41050020012-726 A diciembre de 2019, se ha fortalecido la formación artística de 4000 personas de diferentes grupos poblacionales</t>
  </si>
  <si>
    <t>2-303027619  ATENCION MEDICINA ALTERNATIVA</t>
  </si>
  <si>
    <t>3125  particip. Nación Res. 2400-06</t>
  </si>
  <si>
    <t xml:space="preserve">A.2.2.23.3  GESTIÓN PROGRÁMATICA DE LA SALUD PUBLICA </t>
  </si>
  <si>
    <t>Inversión relacionada con la gestión integral de programas, proyectos, intervenciones y estrategias en  territorio. Incluye formulación, implementación, seguimiento y evaluación de los mismos y la gestión integral de insumos de interés en S. Pública</t>
  </si>
  <si>
    <t>41050020027 - Creaciones artísticas apoyadas para su circulación local e internacional</t>
  </si>
  <si>
    <t>42030020014-727 A diciembre de 2019, se han realizado 8 estrategias artísticas y culturales "la cultura se toma tu comuna", promoviendo sentido de pertenencia</t>
  </si>
  <si>
    <t>2-303027620  CUIDADO PALIATIVO</t>
  </si>
  <si>
    <t>3126  particip. Nación Res. 3777-06</t>
  </si>
  <si>
    <t>A.2.2.23.4  GESTIÓN DEL CONOCIMIENTO</t>
  </si>
  <si>
    <t>Inversión destinada a la investigación en salud pública y la gestión de sistemas de información en salud.</t>
  </si>
  <si>
    <t>41050020028 - Inventario descriptivo de los bienes inmuebles de interés cultural, patrimonial, arquitectónico del barrio San Antonio</t>
  </si>
  <si>
    <t>42030040007-728 A diciembre de 2019, se ha realizado el mantenimiento y adecuación de 3 equipamientos culturales de propiedad del municipio</t>
  </si>
  <si>
    <t>2-303027621  Programas para Mejorar Participacion Social y Comunitaria en Salud</t>
  </si>
  <si>
    <t>3127  Particip. Nación Res.3395-05</t>
  </si>
  <si>
    <t>A.2.2.23.5  DESARROLLO DE CAPACIDADES PARA LA GESTION DE SALUD PUBLICA</t>
  </si>
  <si>
    <t>Inversión destinada a crear o fortalecer capacidades en el talento humano y en las Instituciones del SGSSS que contribuyan a que las políticas de salud se ejecuten de forma eficiente y sostenible buscando mejorar la salud de la poblacion</t>
  </si>
  <si>
    <t>41060010001 - Personas habitantes de y en calle atendidas anualmente en la modalidad de hogares y en su sitio de permanencia desde un enfoque diferencial y de derechos.</t>
  </si>
  <si>
    <t>41040030004-729 A diciembre de 2019, se han realizado 10 estudios y diseños para intervenir las sedes educativas de la comuna</t>
  </si>
  <si>
    <t>2-303027622  Programas de Vigilancia en Salud</t>
  </si>
  <si>
    <t>3128  Res. 001-99  F.N.C.</t>
  </si>
  <si>
    <t xml:space="preserve">NO*  A.2.3   PRESTACION DE SERVICIOS A LA POBLACION POBRE EN LO NO CUBIERTO CON SUBSIDIOS A LA DEMANDA </t>
  </si>
  <si>
    <t>INVERSIÓN DESTINADA A SERVICIOS DE SALUD  PPNA Y  NO POS. INCLUYE  SERVICIOS FINANCIADOS ART. 2  LEY 1608/13 Y  NRALES 4 Y 5 DEL ART. 11  RES. 3042/07 Y RES. 1127 /13  MSPS  Y  REINTEGRO APORTES PATRONALES  ART. 85  LEY 1438/11 Y  NRAL 2  ART.3° LEY 1608/13</t>
  </si>
  <si>
    <t>41060010002 - Política pública social municipal para los habitantes de y en situación calle formulada y adoptada.</t>
  </si>
  <si>
    <t>41040030004-730 A diciembre de 2019, se han realizado 20 intervenciones (mantenimiento, adecuación y/o construcción de espacios, previo concepto técnico) en las sedes educativas de la comuna</t>
  </si>
  <si>
    <t>2-303027623  Programas de Factor de Riesgos del Ambiente</t>
  </si>
  <si>
    <t>3129  Particip. Nación Res. 768-01</t>
  </si>
  <si>
    <t>NO*  A.2.3.1   PRESTACION DE SERVICIOS DE SALUD PARA LA POBLACIÓN POBRE NO ASEGURADA</t>
  </si>
  <si>
    <t>INVERSION DESTINAD A  SERVICIOS DE SALUD  PPNA. INCLUYE   SERVICIOS FINANCIADOS CON RECUROS SEGUN ART. 2  LEY 1608/2013 Y  NRAL 4  ART.11  RES. 3042/2007 MODIF. RES. 1127/2013 MSPS Y  REINTEGRO APORTES PATRONALES  ART. 85  LEY 1438/2011 Y NRAL 2 ART.3° LEY 1608/2013</t>
  </si>
  <si>
    <t>41060010003 - Adecuación de inmueble como hogar de paso para la atención básica y psicosocial, de los habitantes de y en calle</t>
  </si>
  <si>
    <t xml:space="preserve">41040030007-731 A diciembre de 2019, se ha realizado la dotación de 15 sedes educativas </t>
  </si>
  <si>
    <t>2-303027624  Programa de Salud Sexual y Reproductiva</t>
  </si>
  <si>
    <t>3130  Particip. Nación Res. 0966-06</t>
  </si>
  <si>
    <t>NO*  A.2.3.1.1   SERVICIOS CONTRATADOS CON EMPRESAS SOCIALES DEL ESTADO</t>
  </si>
  <si>
    <t>CONTEMPLA LOS RECURSOS DESTINADOS A GARANTIZAR LA PRESTACIÓN DE LOS SERVICIOS DE SALUD ELECTIVOS O URGENTES, A LA POBLACIÓN POBRE NO ASEGURADA QUE SE CONTRATAN CON EMPRESAS SOCIALES DEL ESTADO</t>
  </si>
  <si>
    <t xml:space="preserve">41060010004 - NNA con vulneración de derechos reciben atención básica en los hogares de paso. </t>
  </si>
  <si>
    <t>42030020014-801 A diciembre 2019, se han recuperado ambiental y paisajísticamente 16 zonas blandas  de separadores viales, parques y zonas verdes,  con sensibilización de  800 líderes ambientales y empoderamiento de la comunidad</t>
  </si>
  <si>
    <t>2-303027625  Programas de Promocion de Estilos de Vida Saludable</t>
  </si>
  <si>
    <t>3131  Particip. Nación Res. 0908-06</t>
  </si>
  <si>
    <t>A.2.3.1.1.1  BAJO NIVEL DE COMPLEJIDAD</t>
  </si>
  <si>
    <t>CONTEMPLA LOS RECURSOS DESTINADOS A GARANTIZAR LA PRESTACIÓN DE LOS SERVICIOS DE SALUD ELECTIVOS O DE URGENCIAS DE BAJO NIVEL DE COMPLEJIDAD REQUERIDOS POR LA POBLACIÓN POBRE NO ASEGURADA CONTRATADOS CON EMPRESAS SOCIALES DEL ESTADO</t>
  </si>
  <si>
    <t xml:space="preserve">41060010005 - Familias vinculadas a los beneficios de los programas “Más familias en acción” y “Jóvenes en Acción”. </t>
  </si>
  <si>
    <t xml:space="preserve">41010020001-802 A diciembre de 2019, se han vinculado 4000 niños, niñas y adolescentes en procesos de  iniciación deportiva y recreativa </t>
  </si>
  <si>
    <t>2-303027626  Programas de Fortaleciomiento de Alimentacion y Nutricion</t>
  </si>
  <si>
    <t>3132  Particip. Nación Res. 0909-06</t>
  </si>
  <si>
    <t>A.2.3.1.1.3  MEDIO NIVEL DE COMPLEJIDAD</t>
  </si>
  <si>
    <t>CONTEMPLA LOS RECURSOS DESTINADOS A GARANTIZAR LA PRESTACIÓN DE LOS SERVICIOS DE SALUD ELECTIVOS O DE URGENCIAS DE MEDIO NIVEL DE COMPLEJIDAD REQUERIDOS POR LA POBLACIÓN POBRE NO ASEGURADA CONTRATADOS CON EMPRESAS SOCIALES DEL ESTADO</t>
  </si>
  <si>
    <t>41060010006 - Hogares insertados en la estrategia “Red Unidos” orientados para el acceso a la oferta de servicios del Municipio.</t>
  </si>
  <si>
    <t xml:space="preserve">41050010007-803 A diciembre de 2019 se han  realizado 4 juegos deportivos tradicionales y no tradicionales </t>
  </si>
  <si>
    <t>2-303027627  Programas de Salud Mental</t>
  </si>
  <si>
    <t>3133  Particip. Nación Res.2077-06</t>
  </si>
  <si>
    <t>A.2.3.1.1.4  ALTO NIVEL DE COMPLEJIDAD</t>
  </si>
  <si>
    <t>CONTEMPLA LOS RECURSOS DESTINADOS A GARANTIZAR LA PRESTACIÓN DE LOS SERVICIOS DE SALUD ELECTIVOS O DE URGENCIAS DE ALTO NIVEL DE COMPLEJIDAD REQUERIDOS POR LA POBLACIÓN POBRE NO ASEGURADA CONTRATADOS CON EMPRESAS SOCIALES DEL ESTADO</t>
  </si>
  <si>
    <t>41060020001 - Instituciones educadas en elección y consumo de alimentos saludables.</t>
  </si>
  <si>
    <t xml:space="preserve">42030040005-804 A diciembre de 2019,  se  ha construido 1 escenarios deportivo y recreativo en la comuna siempre y cuando existan lotes de propiedad del municipio que se puedan utilizar para esta actividad. </t>
  </si>
  <si>
    <t>2-303027628  Programas de Implemntacion de Politicas de Salud Infantil</t>
  </si>
  <si>
    <t>3134  Particip. Nación Res.3596-06</t>
  </si>
  <si>
    <t>NO*  A.2.3.1.2   ATENCIÓN DE URGENCIAS (SIN CONTRATO) EN EMPRESAS SOCIALES DEL ESTADO</t>
  </si>
  <si>
    <t>CONTEMPLA LOS RECURSOS DESTINADOS A GARANTIZAR LA PRESTACIÓN DE LOS SERVICIOS DE URGENCIAS A LA POBLACIÓN POBRE NO ASEGURADA A TRAVES DE EMPRESAS SOCIALES DEL ESTADO CON LAS CUALES NO SE HA SUSCRITO CONTRATO</t>
  </si>
  <si>
    <t xml:space="preserve">41060020002 - Empresas Sociales del Estado que implementan el Programa de recuperación nutricional </t>
  </si>
  <si>
    <t>42030040006-805 A diciembre de 2019, se ha efectuado la adecuación de  4 escenarios deportivos y recreativos de la comuna.</t>
  </si>
  <si>
    <t>2-303027629  Campaña Directa de TBC</t>
  </si>
  <si>
    <t>3135  Particip. Nación Res.4591-06</t>
  </si>
  <si>
    <t>A.2.3.1.2.1  BAJO NIVEL DE COMPLEJIDAD</t>
  </si>
  <si>
    <t>CONTEMPLA LOS RECURSOS DESTINADOS A GARANTIZAR LA PRESTACIÓN DE LOS SERVICIOS DE URGENCIAS DE BAJO NIVEL COMPLEJIDAD A LA POBLACIÓN POBRE NO ASEGURADA A TRAVES DE EMPRESAS SOCIALES DEL ESTADO CON LAS CUALES NO SE HA SUSCRITO CONTRATO</t>
  </si>
  <si>
    <t>41060020003 - Mercados campesinos y encuentro de productores realizados.</t>
  </si>
  <si>
    <t>42030040006-806 A diciembre de 2019, se ha efectuado el mantenimiento de 10 escenarios deportivos y recreativos de la comuna.</t>
  </si>
  <si>
    <t>2-303027630  Procedimientos Ginecologicos Obstetricos</t>
  </si>
  <si>
    <t>3136  Particip. Nación Res.3597-06</t>
  </si>
  <si>
    <t>A.2.3.1.2.3  MEDIO NIVEL DE COMPLEJIDAD</t>
  </si>
  <si>
    <t>CONTEMPLA LOS RECURSOS DESTINADOS A GARANTIZAR LA PRESTACIÓN DE LOS SERVICIOS DE URGENCIAS DE MEDIO NIVEL DE COMPLEJIDAD A LA POBLACIÓN POBRE NO ASEGURADA A TRAVES DE EMPRESAS SOCIALES DEL ESTADO CON LAS CUALES NO SE HA SUSCRITO CONTRATO</t>
  </si>
  <si>
    <t>41060020004 - Huertas caseras en comunas y corregimientos, con al menos el 20% de la meta, a través de cultivos hidropónicos, implementadas.</t>
  </si>
  <si>
    <t>45030010003-807 A diciembre de 2019 se han fortalecido las organizaciones comunitarias, incluyendo JAL y JAC, a través de la capacitación en liderazgo de  200 personas en mediación, autorregulación y solución pacífica de conflictos</t>
  </si>
  <si>
    <t>2-303027631  Pago Aportes Patronales ESE</t>
  </si>
  <si>
    <t>3137  Particip. Nación Res.3579-06</t>
  </si>
  <si>
    <t>A.2.3.1.2.4  ALTO NIVEL DE COMPLEJIDAD</t>
  </si>
  <si>
    <t>CONTEMPLA LOS RECURSOS DESTINADOS A GARANTIZAR LA PRESTACIÓN DE LOS SERVICIOS DE URGENCIAS DE ALTO NIVEL DE COMPLEJIDAD A LA POBLACIÓN POBRE NO ASEGURADA A TRAVES DE EMPRESAS SOCIALES DEL ESTADO CON LAS CUALES NO SE HA SUSCRITO CONTRATO</t>
  </si>
  <si>
    <t>41060020005 - Población vulnerable atendida diariamente en comedores comunitarios de comunas y corregimientos.</t>
  </si>
  <si>
    <t>45030010003-808 A diciembre de 2019, se han capacitado 200 personas pertenecientes a grupos vulnerables para su organización y participación en las diferentes instancias de decisión local</t>
  </si>
  <si>
    <t>2-303028701  Interventoria Prestacion de Servicios</t>
  </si>
  <si>
    <t>3138  Particip. Nación Fosyga -07</t>
  </si>
  <si>
    <t>NO*  A.2.3.1.3   SERVICIOS CONTRATADOS CON INSTITUCIONES PRESTADORAS DE SERVICIOS DE SALUD  PRIVADAS O MIXTAS</t>
  </si>
  <si>
    <t>CONTEMPLA LOS RECURSOS DESTINADOS A GARANTIZAR LA PRESTACIÓN DE LOS SERVICIOS DE SALUD A LA POBLACIÓN POBRE NO ASEGURADA QUE SE CONTRATAN CON INSTITUCIONES PRESTADORAS DE SERVICIOS DE SALUD PRIVADAS O MIXTAS</t>
  </si>
  <si>
    <t xml:space="preserve">41060020006 - Estudiantes de las Instituciones Educativas Oficiales beneficiados con Programa de Alimentación Escolar </t>
  </si>
  <si>
    <t>42030040001-809 A diciembre de 2019 se ha realizado el mantenimiento y adecuación de 10 sedes comunales</t>
  </si>
  <si>
    <t>2-303028702  Interventoria Calidad Educativa</t>
  </si>
  <si>
    <t>3139  Particip. Nación Fosyga -08</t>
  </si>
  <si>
    <t>A.2.3.1.3.1  BAJO NIVEL DE COMPLEJIDAD</t>
  </si>
  <si>
    <t>CONTEMPLA LOS RECURSOS DESTINADOS A GARANTIZAR LA PRESTACIÓN DE LOS SERVICIOS DE SALUD ELECTIVOS O DE URGENCIAS DE BAJO NIVEL DE COMPLEJIDAD REQUERIDOS POR LA POBLACIÓN POBRE NO ASEGURADA CONTRATADOS CON IPS DE SALUD PRIVADAS O MIXTAS</t>
  </si>
  <si>
    <t xml:space="preserve">41060020007 - Centro de acopio y comercialización de productos del campo, adecuado y funcionando </t>
  </si>
  <si>
    <t xml:space="preserve">42030040004-810 A diciembre de 2019 se ha realizado el mantenimiento y adecuación del CALI </t>
  </si>
  <si>
    <t>2-303028703  Interventoria Alimentacion Escolar</t>
  </si>
  <si>
    <t>3140  Particip. Nación Res. 001-99</t>
  </si>
  <si>
    <t>A.2.3.1.3.3  MEDIO NIVEL DE COMPLEJIDAD</t>
  </si>
  <si>
    <t>CONTEMPLA LOS RECURSOS DESTINADOS A GARANTIZAR LA PRESTACIÓN DE LOS SERVICIOS DE URGENCIAS DE MEDIO NIVEL DE COMPLEJIDAD A LA POBLACIÓN POBRE NO ASEGURADA A TRAVES DE IPS O MIXTAS CON LAS CUALES NO SE HA SUSCRITO CONTRATO</t>
  </si>
  <si>
    <t xml:space="preserve">42010010001 - Estudios y diseños para el mejoramiento de corredores peatonales de largo alcance realizados </t>
  </si>
  <si>
    <t>41040030004-811 A diciembre 2019 se han realizado 10 estudios y diseños para intervenir las sedes educativas de la comuna.</t>
  </si>
  <si>
    <t>2-30303010101  Sueldos de personal de nomina</t>
  </si>
  <si>
    <t>3141  Resol. 6236/07 (ministerio Educaciòn)</t>
  </si>
  <si>
    <t>A.2.3.1.3.4  ALTO NIVEL DE COMPLEJIDAD</t>
  </si>
  <si>
    <t>CONTEMPLA LOS RECURSOS DESTINADOS A GARANTIZAR LA PRESTACIÓN DE LOS SERVICIOS DE URGENCIAS DE ALTO NIVEL DE COMPLEJIDAD A LA POBLACIÓN POBRE NO ASEGURADA A TRAVES DE IPS O MIXTAS CON LAS CUALES NO SE HA SUSCRITO CONTRATO</t>
  </si>
  <si>
    <t>42010010002 - Soluciones peatonales construidas.</t>
  </si>
  <si>
    <t>41040030004-812 A diciembre de 2019, se han realizado 15 intervenciones (mantenimiento, adecuación y/o construcción de espacios, previo concepto técnico) en las sedes educativas de la comuna.</t>
  </si>
  <si>
    <t>2-30303010102  horas extras y dias festivos</t>
  </si>
  <si>
    <t>3142  Resol. 7692/07 (ministerio Educaciòn)</t>
  </si>
  <si>
    <t>NO*  A.2.3.1.4   ATENCIÓN DE URGENCIAS (SIN CONTRATO)  CON INSTITUCIONES PRESTADORAS DE SERVICIOS DE SALUD PRIVADAS O MIXTAS</t>
  </si>
  <si>
    <t>CONTEMPLA LOS RECURSOS DESTINADOS A GARANTIZAR LA PRESTACIÓN DE LOS SERVICIOS DE URGENCIAS A LA POBLACIÓN POBRE NO ASEGURADA A TRAVES DE INSTITUCIONES PRESTADORAS DE SERVICIOS DE SALUD PRIVADAS O MIXTAS CON LAS CUALES NO SE HA SUSCRITO CONTRATO</t>
  </si>
  <si>
    <t>42010010003 - Soluciones peatonales urbanas y rurales mantenidas.</t>
  </si>
  <si>
    <t>41040030007-813  A diciembre de 2019, se ha realizado la dotación de 15 sedes educativas</t>
  </si>
  <si>
    <t>2-30303010103  bonificacion servicios prestados</t>
  </si>
  <si>
    <t>3143  Regimen subsidiado continuidad</t>
  </si>
  <si>
    <t>A.2.3.1.4.1  BAJO NIVEL DE COMPLEJIDAD</t>
  </si>
  <si>
    <t>CONTEMPLA LOS RECURSOS DESTINADOS A GARANTIZAR LA PRESTACIÓN DE LOS SERVICIOS DE URGENCIAS DE BAJO NIVEL COMPLEJIDAD A LA POBLACIÓN POBRE NO ASEGURADA A TRAVES DE IPS PRIVADAS O MIXTAS CON LAS CUALES NO SE HA SUSCRITO CONTRATO</t>
  </si>
  <si>
    <t>42010010004 - Soluciones peatonales a nivel desde y hacia el centro histórico habilitadas</t>
  </si>
  <si>
    <t>41050020011-814 A diciembre de 2019 se han  vinculado en iniciación artística 2000 personas de diferentes grupos poblacionales</t>
  </si>
  <si>
    <t>2-30303010104  Bonificacion especial de recreación</t>
  </si>
  <si>
    <t>3144  Ley 21/1982 - Resolucion 6966/2008</t>
  </si>
  <si>
    <t>A.2.3.1.4.3  MEDIO NIVEL DE COMPLEJIDAD</t>
  </si>
  <si>
    <t xml:space="preserve">42010010005 - Andenes en el Centro Histórico: mejorados </t>
  </si>
  <si>
    <t>41050020012-815 A diciembre de 2019 se han  vinculado en  formación artística 2000 personas de diferentes grupos poblacionales</t>
  </si>
  <si>
    <t>2-30303010105  prima de antigüedad</t>
  </si>
  <si>
    <t>3145  Resol 9677/08 (ministerio Educaciòn)</t>
  </si>
  <si>
    <t>A.2.3.1.4.4  ALTO NIVEL DE COMPLEJIDAD</t>
  </si>
  <si>
    <t>42010010006 - Andenes de la red peatonal zona urbana y rural mejorados</t>
  </si>
  <si>
    <t>41050020009-816 A diciembre de 2019, se han elaborado y publicado 4 documentos escritos y 4 producciones audiovisuales sobre la historia, las problemáticas culturales / vocación cultural de la comuna y sus barrios.</t>
  </si>
  <si>
    <t>2-30303010106  Prima de navidad</t>
  </si>
  <si>
    <t>3146  Resol 3384/09  (min protencion social)</t>
  </si>
  <si>
    <t>NO*  A.2.3.2   PRESTACION DE SERVICIOS DE SALUD A LA POBLACIÓN POBRE AFILIADA AL REGIMEN SUBSIDIADO NO INCLUIDOS EN EL PLAN OBLIGATORIO DE SALUD (POS)</t>
  </si>
  <si>
    <t>PRESTACIÓN SERVICIOS NO POS. INCLUYE  SERVICIOS FINANCIADOS CON RECURSOS ART.2 LEY 1608/2013 Y  NRAL 5  ART. 11 RES. 3042/2007 MODIF.RES.1127 /2013 MSOS  Y  REINTEGRO APORTES PATRONALES  ART. 85  LEY 1438/2011 Y  NRAL 2 ART. 3° LEY 1608 /2013</t>
  </si>
  <si>
    <t>42010010007 - Espacio público generado y recuperado</t>
  </si>
  <si>
    <t xml:space="preserve">41010020012-901 A diciembre de 2019, se han capacitado 600 lideres comunitarios y personas vinculadas a familias, en factores de riesgo y estrategias de apoyo a la prevención del consumo de sustancias psicoactivas y consumo de alcohol 
</t>
  </si>
  <si>
    <t>2-30303010107  prima de servicios</t>
  </si>
  <si>
    <t>3147  Fosyga SSF</t>
  </si>
  <si>
    <t>A.2.3.2.1  SERVICIOS CONTRATADOS CON EMPRESAS SOCIALES DEL ESTADO</t>
  </si>
  <si>
    <t>CONTEMPLA LOS RECURSOS DESTINADOS A GARANTIZAR LA PRESTACIÓN DE LOS SERVICIOS DE SALUD ELECTIVOS O URGENTES  A LA PPA AL REGIMEN SUBSIDIADO, NO INCLUIDOS EN EL PLAN OBLIGATORIO DE SALUD DE DICHO REGIMEN, QUE SE CONTRATAN CON EMPRESAS SOCIALES DEL ESTADO</t>
  </si>
  <si>
    <t xml:space="preserve">42010020001 - Red de ciclo-infraestructura (ciclo-ruta, bici-carril, bici-bus) construidas </t>
  </si>
  <si>
    <t xml:space="preserve">41010030006-902 A diciembre de 2019, se han realizado 4 estrategias que eleven la capacidad de conciencia frente a los riesgos del consumo de sustancia psicoactivas y el alcohol, orientados a la escuela, familia y comunidad en general
</t>
  </si>
  <si>
    <t>2-30303010108  prima de vacaciones</t>
  </si>
  <si>
    <t>3148  Resol. Concesión de Subvención lucha contra la violencia a la mujer</t>
  </si>
  <si>
    <t>A.2.3.2.2  ATENCIÓN DE URGENCIAS (SIN CONTRATO) CON EMPRESAS SOCIALES DEL ESTADO</t>
  </si>
  <si>
    <t>RECURSOS DESTINADOS A GARANTIZAR LA PRESTACIÓN DE LOS SERVICIOS DE SALUD DE URGENCIAS  A LA POBLACIÓN POBRE ASEGURADA AL REGIMEN SUBSIDIADO, NO INCLUIDOS EN EL POS DE DICHO REGIMEN, QUE SE PRESTAN CON ESE CON LAS CUALES NO SE HA SUSCRITO CONTRATO</t>
  </si>
  <si>
    <t>42010020002 - Corredor de ciclo-infraestructura mejorado</t>
  </si>
  <si>
    <t>41010020011-903 A diciembre de 2019, 1200 niños, niñas y adolescentes vinculados a factores de riesgo participan estrategias artísticas y culturales</t>
  </si>
  <si>
    <t>2-30303010109  prima o subisidio de alimentación</t>
  </si>
  <si>
    <t>3149  Resol. 4228/10 Envejecimiento y Vejez- PNEV.</t>
  </si>
  <si>
    <t>A.2.3.2.3  SERVICIOS CONTRATADOS CON INSTITUCIONES PRESTADORAS DE SERVICIOS DE SALUD  PRIVADAS O MIXTAS</t>
  </si>
  <si>
    <t>CONTEMPLA LOS RECURSOS DESTINADOS A GARANTIZAR LA PRESTACIÓN DE LOS SERVICIOS DE SALUD ELECTIVOS O URGENTES  A LA POBLACIÓN POBRE ASEGURADA AL REGIMEN SUBSIDIADO, NO INCLUIDOS EN EL POS DE DICHO REGIMEN, QUE SE CONTRATAN CON IPS PRIVADAS O MIXTAS</t>
  </si>
  <si>
    <t>42010020003 - Sistema de bicicletas públicas en al menos una zona implementado (incluye unidades adaptadas para personas con discapacidad).</t>
  </si>
  <si>
    <t xml:space="preserve">41010020001-904 A diciembre de 2019, 2400 jóvenes vinculados a factores de riesgo participan en estrategias deportivas y recreativas
</t>
  </si>
  <si>
    <t>2-30303010110  prima tecnica</t>
  </si>
  <si>
    <t>3150  Resol 2430/11  (salud mental) plan oper nac</t>
  </si>
  <si>
    <t>A.2.3.2.4  ATENCIÓN DE URGENCIAS (SIN CONTRATO)  CON INSTITUCIONES PRESTADORAS DE SERVICIOS DE SALUD PRIVADAS O MIXTAS</t>
  </si>
  <si>
    <t>RECURSOS DESTINADOS A GARANTIZAR LA PRESTACIÓN DE LOS SERVICIOS DE SALUD DE URGENCIAS A LA PPA AL REGIMEN SUBSIDIADO, NO INCLUIDOS EN EL POS DE DICHO REGIMEN, QUE SE PRESTAN EN IPS DE SALUD PRIVADAS O MIXTAS CON LAS CUALES NO SE HA SUSCRITO CONTRATO</t>
  </si>
  <si>
    <t xml:space="preserve">42010020004 - Puntos de ciclo-parqueaderos instalados en bienes inmuebles del municipio con servicios de atención al ciudadano </t>
  </si>
  <si>
    <t>42030020014-905 A diciembre de 2019, se ha recuperado ambiental y paisajísticamente 5 zonas blandas de separadores viales, parques y zonas verdes, con empoderamiento de la comunidad</t>
  </si>
  <si>
    <t>2-30303010111  auxilio de transporte</t>
  </si>
  <si>
    <t>3151  Resol 5075/11  (brote sarampion) m.p.s.</t>
  </si>
  <si>
    <t xml:space="preserve">A.2.3.2.5  RECOBROS DE LAS EPS DEL REGIMEN SUBSIDIADO POR EVENTOS NO INCLUIDOS EN EL POS </t>
  </si>
  <si>
    <t>CONTEMPLA LOS RECURSOS DESTINADOS A CANCELAR LA PRESTACION DE EVENTOS NO INCLUIDOS EN EL POS  PRESTADOS A TRAVÉS DE LA EPS-S Y RECOBRADOS A LA ENTIDAD TERRITORIAL</t>
  </si>
  <si>
    <t>42010020005 - Promoción del uso de la bicicleta como medio de transporte sostenible y saludable</t>
  </si>
  <si>
    <t xml:space="preserve">42030020014-906 A diciembre de 2019, se han realizado 4 eventos de recreación en zonas recuperadas, para generar cultura ciudadana 
</t>
  </si>
  <si>
    <t>2-3030301011201  vacaciones</t>
  </si>
  <si>
    <t>3152  Fosyga SSF- poblacion no asegurada</t>
  </si>
  <si>
    <t>A.2.3.6  PAGO DE DÉFICIT DE INVERSIÓN EN SERVICIOS A LA POBLACION POBRE NO ASEGURADA VIGENCIA ANTERIOR (LEY 819 DE 2003)</t>
  </si>
  <si>
    <t>RECURSOS DESTINADOS AL PAGO DE DÉFICIT DE INVERSIÓN EN EL SECTOR SALUD -PRESTACION DE SERVICIOS A LA POBLACION POBRE NO ASEGURADA</t>
  </si>
  <si>
    <t>42010020006 - Política Pública de movilidad en bicicleta formulada</t>
  </si>
  <si>
    <t>42030020014-907 A diciembre de 2019, se han realizado 8 estrategias artísticas y culturales "la cultura se toma tu comuna", promoviendo sentido de pertenencia en las zonas recuperadas</t>
  </si>
  <si>
    <t>2-3030301011202  subsidio familiar extra</t>
  </si>
  <si>
    <t>3153  Clausura navarro SSF - conpes 3624 y 3710</t>
  </si>
  <si>
    <t xml:space="preserve">A.2.3.7  PAGO DE DÉFICIT DE INVERSIÓN POR SERVICOS Y TECNOLOGIAS NO POS  R.S.  VIGENCIA ANTERIOR  </t>
  </si>
  <si>
    <t>RECURSOS DESTINADOS AL PAGO DE DÉFICIT DE INVERSIÓN POR SERVICOS Y TECNOLOGIAS NO POS  SUMINISTRADOS A LOS AFILIADOS AL RÉGIMEN SUBSIDIADO</t>
  </si>
  <si>
    <t>42010020007 - Estudiantes beneficiados mediante transporte escolar en bicicleta</t>
  </si>
  <si>
    <t xml:space="preserve">41040030004-908 A diciembre de 2019, se han realizado 4 estudios y diseños para intervenir las sedes educativas de la comuna
</t>
  </si>
  <si>
    <t>2-3030301011203  intereses a la cesantia</t>
  </si>
  <si>
    <t>3154  Resol 472/11  (salud mental) pnrcspa</t>
  </si>
  <si>
    <t>A.2.3.9  SUBSIDIO A LA OFERTA (ARTÍCULO 2 DE LA LEY 1797 DE 2016)</t>
  </si>
  <si>
    <t xml:space="preserve">CORRESPONDE A LOS RECURSOS DEL SGP DE PRESTACIÓN DE SERVICIOS,  EJECUTADOS EN EL MARCO DEL ARTÍCULO 2 DE LA LEY 1797 DE 2016 </t>
  </si>
  <si>
    <t>42010030001 - Terminal de Cabecera del Sistema Integrado de Transporte Masivo MIO (Terminal de Cabecera Sur, Terminal de Cabecera Paso del Comercio, Terminal de Cabecera Agua Blanca) construidas</t>
  </si>
  <si>
    <t xml:space="preserve">41040030004-909 A diciembre de 2019, se han realizado 12 intervenciones (mantenimiento, adecuación y/o construcción de espacios, previo concepto técnico) en las sedes educativas de la comuna
</t>
  </si>
  <si>
    <t>2-3030301011204  Cesantias definitvas</t>
  </si>
  <si>
    <t>3155  Otros Sectores dest. Especifica (ley 60)</t>
  </si>
  <si>
    <t>NO*  A.2.4   OTROS GASTOS EN SALUD</t>
  </si>
  <si>
    <t>CONTEMPLA LOS RECURSOS DESTINADOS A LA FINANCIACIÓN DE OTROS GASTOS EN SALUD, DIFERENTES A LOS DESCRITOS EN LOS NUMERALES ANTERIORES.</t>
  </si>
  <si>
    <t>42010030002 - Terminales Intermedias del Sistema Integrado de Transporte Masivo MIO construidas</t>
  </si>
  <si>
    <t>42030040004-910 A diciembre de 2019, se ha adecuado el CALI para facilitar la accesibilidad de las personas vulnerables.</t>
  </si>
  <si>
    <t>2-3030301011205  dotación suministros al trabajador</t>
  </si>
  <si>
    <t>3156  Resol 858/12 Tuberculosis</t>
  </si>
  <si>
    <t>A.2.4.1  INVESTIGACIÓN EN SALUD</t>
  </si>
  <si>
    <t>CONTEMPLA LOS RECURSOS DESTINADOS A FINANCIAR PROYECTOS DE INVESTIGACIÓN EN SALUD.</t>
  </si>
  <si>
    <t>42010030003 - Patio Talleres del Sistema de Transporte Masivo MIO construidos</t>
  </si>
  <si>
    <t>43010020001-911 A diciembre de 2019, se ha adecuado 1 equipamiento público de seguridad y justicia para facilitar la accesibilidad de las personas vulnerables.</t>
  </si>
  <si>
    <t>2-303030103  Servicios Personales Indirectos</t>
  </si>
  <si>
    <t>3157  Ley 1493/11 artes escenicas</t>
  </si>
  <si>
    <t>A.2.4.2  PAGO PASIVO PRESTACIONAL</t>
  </si>
  <si>
    <t>SE REFIERE A LOS RECURSOS DESTINADOS PARA GARANTIZAR EL PAGO DEL PASIVO PRESTACIONAL DEL SECTOR SALUD CAUSADO A 31 DE DICIEMBRE DE 1993, DE CONFORMIDAD CON LOS CONVENIOS DE CONCURRENCIA.</t>
  </si>
  <si>
    <t>42010030004 - Carriles preferenciales en corredores pretroncales del SITM – MIO</t>
  </si>
  <si>
    <t>42010040003-912 A diciembre de 2019, se ha realizado el mantenimiento de 1 kilómetros linealesde vía en la comuna, previo concepto de viabilidad técnica</t>
  </si>
  <si>
    <t>2-30303010501010101  Fondo de pensiones</t>
  </si>
  <si>
    <t>3158  Resol 2568/12  VPH  (PAPILOMA)</t>
  </si>
  <si>
    <t>A.2.4.3  REORGANIZACIÓN DE REDES DE PRESTADORES DE SERVICIOS DE SALUD</t>
  </si>
  <si>
    <t>CONTEMPLA LOS RECURSOS DESTINADOS POR LA NACIÓN Y LAS ENTIDADES TERRITORIALES AL DESARROLLO DEL PROGRAMA DE REORGANIZACIÓN DE REDES DE PRESTACIÓN DE SERVICIOS DE SALUD.</t>
  </si>
  <si>
    <t>42010030005 - Corredores troncales construidos</t>
  </si>
  <si>
    <t xml:space="preserve">42010010006-913 A diciembre de 2019, se ha realizado el mantenimiento y/o construcción 1000 metros cuadrados de andén, previo concepto de viabilidad técnica y esquema básico
</t>
  </si>
  <si>
    <t>2-30303010501010102  Instituto de seguros sociales-ISS</t>
  </si>
  <si>
    <t>3159  Impuesto Timbre Nacional S.S.F.</t>
  </si>
  <si>
    <t>A.2.4.7  PAGO DE OTRAS DEUDAS QUE NO CORRESPONDEN A CARTERA HOSPITALARIA O INFRAESTRUCTURA</t>
  </si>
  <si>
    <t>CONTEMPLA LOS RECURSOS DESTINADOS AL PAGO DE OTRAS DEUDAS QUE NO CORRESPONDEN A PRESTACIÓN DE SERVICIOS, REG SUBSIDIADO O INFRAESTRUCTURA</t>
  </si>
  <si>
    <t>42010030006 - Corredores pretroncales adecuados y recuperados</t>
  </si>
  <si>
    <t>41010040003-914 A diciembre de 2019, se ha realizado formación en el cuidado, manejo, proyecto de vida y derechos a 80 cuidadores de personas con discapacidad y adultos mayores</t>
  </si>
  <si>
    <t>2-30303010501010103  COLPENSIONES</t>
  </si>
  <si>
    <t>3160  Resol 1154/13 Tuberculosis</t>
  </si>
  <si>
    <t>A.2.4.8  INVERSIÓNES DIRECTAS EN LA RED PUBLICA SEGÚN PLAN BIENAL EN EQUIPOS Y DOTACIÓN</t>
  </si>
  <si>
    <t>INVERSIÓNES EN EQUIPOS Y DOTACION  EN LA RED PÚBLICA S/N PLAN BIENAL.
INCLUYE INVERSIONES  ART. 2  LEY 1608/2013 Y  NRAL 7  ART. 11  RES.3042/2007, MODIF. RES.  1127 /2013 MSPS, RTAS CEDIDAS  ART.4° LEY 1608/ 2013 Y   DESAHORRO FONPET  DTO 728/2013.</t>
  </si>
  <si>
    <t xml:space="preserve">42010030007 - Buses (articulados, padrones y complementarios) con accesibilidad universal vinculados </t>
  </si>
  <si>
    <t>41010040005-915 A diciembre de 2019, se han vinculado 200 adultos mayores en actividades que promueven el estilo de vida saludable, autocuidado y acondicionamiento físico.</t>
  </si>
  <si>
    <t>2-30303010501010201  Empresas promotoras de salud</t>
  </si>
  <si>
    <t>3161  ETESA  S.S.F.</t>
  </si>
  <si>
    <t>A.2.4.9  INVERSIÓNES DIRECTAS EN LA RED PUBLICA SEGÚN PLAN BIENAL EN INFRAESTRUCTURA</t>
  </si>
  <si>
    <t>INVERSIONES INFRAESTRUCTURA RED PÚBLICA S/N PLAN BIENAL.INCLUYE INVERSIONES   ART. 2 LEY 1608/ 2013 Y  NRAL 7 ART. 11  RES. 3042/2007 , MODIF. RES. 1127/ 2013 MSPS, RTAS CEDIDAS  ART. 4° LEY 1608/2013 Y  DESAHORRO FONPET DTO 728/ 2013.</t>
  </si>
  <si>
    <t>42010030008 - Campaña anual de posicionamiento del MIO implementada</t>
  </si>
  <si>
    <t>41010040004-916 A diciembre de 2019, se han realizado 12 encuentros intergeneracionales.</t>
  </si>
  <si>
    <t>2-30303010501010202  Instituto de seguros sociales-ISS</t>
  </si>
  <si>
    <t>3162  Resol 01984/14 Tuberculosis</t>
  </si>
  <si>
    <t>NO*  A.2.4.13   PROMOCIÓN SOCIAL</t>
  </si>
  <si>
    <t xml:space="preserve">RECURSOS DESTINADOS A PROGRAMAS RELACIONADOS CON LA PROMOCIÓN SOCIAL </t>
  </si>
  <si>
    <t>42010030009 - Espacio público asociado directamente a las Terminales y Estaciones del SITM MIO mantenido</t>
  </si>
  <si>
    <t>41010040007-917 A diciembre de 2019, se han realizado 4 juegos recreativos y deportivos para personas con discapacidad y adultos mayores</t>
  </si>
  <si>
    <t>2-30303010501010301  Servicio Nacional de aprendizaje (SENA ley 21/82)</t>
  </si>
  <si>
    <t>3163  Resol 2892/14 PAPSIVI</t>
  </si>
  <si>
    <t>A.2.4.13.1  POBLACIÓN VICTIMA DEL DESPLAZAMIENTO FORZADO POR LA VIOLENCIA</t>
  </si>
  <si>
    <t>PROGRAMAS CON ATENCIÓN PSICOSOCIAL A LA POBLACIÓN VICTIMA DEL DESPLAZAMIENTO FORZADO POR LA VIOLENCIA</t>
  </si>
  <si>
    <t>42010030010 - Corredor Oriental (Calle 25 – Calle 36 – Calle 70) intervenido</t>
  </si>
  <si>
    <t>44030010010-918 A diciembre de 2019, 200 personas de grupos vulnerables han participado de actividades de turismo de naturaleza en la zona rural del municipio</t>
  </si>
  <si>
    <t>2-30303010501010302  Instituto Colombiano de Bienestar familiar (ICBF Ley 89/88)</t>
  </si>
  <si>
    <t>3164  Resol 2163/14 (min cultura)</t>
  </si>
  <si>
    <t>A.2.4.13.2  ENTORNO FAMILIAR, CULTURAL Y SOCIAL</t>
  </si>
  <si>
    <t>PRGRMAS DE TEJIDO SOCIAL RELACIONADO CON ENTORNO FAMILIAR, CULTURAL Y SOCIAL</t>
  </si>
  <si>
    <t>42010030011 - Corredor Avenida Ciudad de Cali intervenido</t>
  </si>
  <si>
    <t>44040010001-919 A diciembre de 2019, se han cualificado a 1200 personas vulnerables con acompañamiento, intermediación laboral y orientación ocupacional con entidades idóneas con un mínimo de capacitación 180 horas.</t>
  </si>
  <si>
    <t>2-30303010501010303  Esap y otras Universidades</t>
  </si>
  <si>
    <t>3165  Resol 5763/14 PAPSIVI</t>
  </si>
  <si>
    <t>A.2.4.13.3  ETNIA, DISCAPACIDAD, GÉNERO, NIÑEZ, ADOLESCENCIA, PERSONAS MAYORES</t>
  </si>
  <si>
    <t>RECURSOS ASIGNADOS CON ENFOQUE DIFERENCIAL POR ETNIA, DISCAPACIDAD, GÉNERO, NIÑEZ, ADOLESCENCIA, PERSONAS MAYORES</t>
  </si>
  <si>
    <t>42010030012 - Modelo del Sistema de Transporte Intermodal para la ciudad</t>
  </si>
  <si>
    <t>44010010002-920 A diciembre de 2019, se han cualificado a 200 personas vulnerables para el emprendimiento con entidades idóneas y con acompañamiento y asistencia técnica en mercadeo, componente administrativo y contable y articulación con la economía formal con un mínimo de capacitación 180 horas.</t>
  </si>
  <si>
    <t>2-30303010501010304  Escuelas Industriales e institutos técnicos (ley 21/82)</t>
  </si>
  <si>
    <t>3166  Resol vejez 0674/15 PNEV</t>
  </si>
  <si>
    <t>A.2.4.14  OTROS GASTOS DE SALUD EN EMERGENCIAS Y DESASTRES</t>
  </si>
  <si>
    <t>RECURSOS ORIENTADOS A LA ATENCION DE EMERGENCIAS Y DESASTRES EN EL SECTOR SALUD</t>
  </si>
  <si>
    <t>42010040001 - Intersecciones a desnivel construidas.</t>
  </si>
  <si>
    <t>41050020011-921 A diciembre de 2019, se han vinculado en iniciación artística 3000 personas de diferentes grupos poblacionales</t>
  </si>
  <si>
    <t>2-303030105010104  Admnistradoras Riesgos profesionales</t>
  </si>
  <si>
    <t>3167  Resol 0782/15 Tuberculosis</t>
  </si>
  <si>
    <t>A.2.4.15  PROGRAMAS SANEAMIENTO FISCAL Y FINANCIERO EMPRESAS SOCIALES DEL ESTADO -ESE</t>
  </si>
  <si>
    <t>SANEAMIENTO FISCAL Y FINANCIERO DE ESE RIESGO MEDIO Y ALTO, LEY 1438/2011 Y ART 2 LEY 1608/2013, ART. 6 DECRETO 1141/2013 Y  NRAL 6 ART. 11  RES. 3042/2007 MODIF.RES.1127/2013 MSPS,  RTAS CEDIDAS   ART. 4° LEY 1608/2013  Y  DESAHORRO FONPET  DTO 728/2013</t>
  </si>
  <si>
    <t>42010040002 - Vías y obras de drenaje en zona urbana y rural construidas</t>
  </si>
  <si>
    <t>41050020012-922 A diciembre de 2019, se ha fortalecido la formación artística de 2000 personas de diferentes grupos poblacionales</t>
  </si>
  <si>
    <t>2-303030105020101  Fondo de cesantias</t>
  </si>
  <si>
    <t>3168  Impuesto Transporte Hidrocarburos</t>
  </si>
  <si>
    <t>NO*  A.3   AGUA POTABLE Y SANEAMIENTO BÁSICO  (SIN INCLUIR PROYECTOS DE VIS)</t>
  </si>
  <si>
    <t>SUMATORIA DE RECURSOS ORIENTADOS AL DESARROLLO DE ACTIVIDADES Y PROYECTOS PARA ASEGURAR EL ACCESO CON CALIDAD DE LA POBLACIÓN AL SERVICIO DE AGUA POTABLE Y SANEAMIENTO BÁSICO.</t>
  </si>
  <si>
    <t>42010040003 - Vías zona urbana y rural mejoradas</t>
  </si>
  <si>
    <t xml:space="preserve">41050020005-923 A diciembre de 2019, se han realizado 8 estrategias artísticas y culturales para promover la identidad y vocación cultural </t>
  </si>
  <si>
    <t>2-303030105020102  Fondo de pensiones</t>
  </si>
  <si>
    <t>3169  Coljuegos 25%</t>
  </si>
  <si>
    <t>NO*  A.3.10   SERVICIO DE ACUEDUCTO</t>
  </si>
  <si>
    <t>RECURSOS DESTINADOS POR LA ENTIDAD TERRITORIAL PARA PROVEER DE AGUA APTA PARA EL CONSUMO HUMANO A LOS HABITANTES, INCLUIDA CONEXIÓN, MEDICIÓN Y ACTIVIDADES COMPLEMENTARIAS DE CAPTACIÓN DE AGUA, PROCESAMIENTO, TRATAMIENTO, ALMACENAMIENTO Y TRANSPORTE.</t>
  </si>
  <si>
    <t>42010040004 - Puentes vehiculares zona urbana y rural mantenidos</t>
  </si>
  <si>
    <t xml:space="preserve">41010020001-924 A diciembre de 2019, se han vinculado 5000 niños, niñas y adolescentes en procesos de iniciación deportiva y recreativa </t>
  </si>
  <si>
    <t>2-303030105020103  Empresas promotoras de salud</t>
  </si>
  <si>
    <t>3170  Coljuegos S.S.F. 75%</t>
  </si>
  <si>
    <t>A.3.10.1  ACUEDUCTO-CAPTACIÓN</t>
  </si>
  <si>
    <t>RECUSOS PARA FINANCIACIÓN DE ESTRUCTURAS PARA OBTENER AGUA DE FUENTES DE ABASTECIMIENTO COMO EMBALSE, PRESA, BOCATOMA SUBTERRÁNEA Y/O SUPERFICIAL, POZO PROFUNDO, ESTACIÓN DE BOMBEO, ETC, Y PARA CAPTACIÓN DE AGUA SUBTERRÁNEA.</t>
  </si>
  <si>
    <t>42010040005 - Obras de estabilización y contención en zona urbana y rural construidas</t>
  </si>
  <si>
    <t xml:space="preserve">41050010007-925 A diciembre de 2019, se han realizado 4 juegos deportivos y recreativos en disciplinas tradicionales y no tradicionales </t>
  </si>
  <si>
    <t>2-303030105020104  Admnistradoras Riesgos profesionales</t>
  </si>
  <si>
    <t>3171  Rec. PAE 2016</t>
  </si>
  <si>
    <t>A.3.10.2  ACUEDUCTO- ADUCCIÓN</t>
  </si>
  <si>
    <t>RECUSOS PARA FINANCIAR COMPONENTES DE TRANSPORTE DE AGUA CRUDA DESDE SU CAPTACIÓN HASTA LA PLANTA DE POTABILIZACIÓN: TUBERÍA FLUJO LIBRE O PRESIÓN, TÚNEL, VIADUCTO, ANCLAJE, CANAL, CÁMARA ROMPE PRESIÓN, TANQUE DE ALMACENAMIENTO, ETC Y PRETRATAMIENTO.</t>
  </si>
  <si>
    <t xml:space="preserve">42010040006 - Mantenimiento rutinario de vías rurales realizado con participación ciudadana. </t>
  </si>
  <si>
    <t>41010020002-926 A diciembre de 2019, se han realizado 2 juegos deportivos intercolegiados</t>
  </si>
  <si>
    <t>2-303030105020105  Aportes parafiscales cajas de compensacion familiar</t>
  </si>
  <si>
    <t>3172  Resol 1029/16 Tuberculosis</t>
  </si>
  <si>
    <t>A.3.10.3  ACUEDUCTO- ALMACENAMIENTO</t>
  </si>
  <si>
    <t>RECURSOS PARA FINANCIAR ESTRUCTRUAS (TANQUES, CÁMARAS, ETC) Y SISTEMAS DESTINADOS A DEPOSITAR PARA EL ALMACENAMIENTO, UN DETERMINADO VOLUMEN DE AGUA PARA CUBRIR PICOS HORARIOS, LA DEMANDA DE LA POBLACIÓN, O PARA ATENCIÓN DE IMPREVISTOS Y/O EMERGENCIAS.</t>
  </si>
  <si>
    <t>42010040007 - Frentes de trabajo de las 21 Megaobras a realizar por el sistema contribución por valorización ejecutadas</t>
  </si>
  <si>
    <t>42030040005-927 A diciembre de 2019, se han construido 2 escenarios deportivos y recreativos en la comuna, siempre y cuando existan lotes de propiedad del municipio que se puedan utilizar para esta actividad.</t>
  </si>
  <si>
    <t>2-3030303010101  Sueldo</t>
  </si>
  <si>
    <t>3173  Resol 1311/16 Dengue</t>
  </si>
  <si>
    <t>A.3.10.4  ACUEDUCTO- TRATAMIENTO</t>
  </si>
  <si>
    <t>RECUSOS PARA FINANCIAR PURIFICACIÓN AGUA: DESARENADOR, MICROTAMIZADO, REMOCIÓN GRASA Y ACEITE, COAGULACIÓN MEZCLA, FLOCULACIÓN, SEDIMENTACIÓN, FILTRACIÓN, DESINFECCIÓN, ESTABILIZACIÓN ABLANDAMIENTO, DESFERRIZACIÓN Y DESMANGANETIZACIÓN, FLOTACIÓN</t>
  </si>
  <si>
    <t>42010040008 - Sistema de gestión de infraestructura vial implementado</t>
  </si>
  <si>
    <t>42030040006-928 A diciembre de 2019, se ha realizado la adecuación o mantenimiento de 10 escenarios deportivos y recreativos en la comuna</t>
  </si>
  <si>
    <t>2-3030303010102  sobresueldo</t>
  </si>
  <si>
    <t>3174  Resol 4074/16 PDS</t>
  </si>
  <si>
    <t>A.3.10.5  ACUEDUCTO- CONDUCCIÓN</t>
  </si>
  <si>
    <t xml:space="preserve">RECUSOS PARA LA FINANCIACIÓN DE COMPONENTES PARA TRANSPORTAR EL AGUA DESDE LA PLANTA DE POTABILIZACIÓN HASTA EL SISTEMA DE DISTRIBUCIÓN (ESTACIÓN DE BOMBEO, EQUIPOS DE BOMBEO, TÚNELES, TUBERÍAS A PRESIÓN Y ACCESORIOS).  </t>
  </si>
  <si>
    <t>42010050001 - Plan Integral de Movilidad Urbana – PIMU, actualizado</t>
  </si>
  <si>
    <t>41010010005-929 A diciembre de 2019, se han adecuado 2 equipamientos recreativos para la primera infancia en el marco de la Política Nacional de Cero a Siempre</t>
  </si>
  <si>
    <t>2-3030303010103  incremento por antigüedad</t>
  </si>
  <si>
    <t>3175  Resol 1656/16 fotografico</t>
  </si>
  <si>
    <t>A.3.10.6   ACUEDUCTO- MACROMEDICIÓN</t>
  </si>
  <si>
    <t>RECUSOS PARA LA FINANCIACIÓN DE PROYECTOS ORIENTADOS A INSTALAR MACROMEDIDORES EN LA RED DE DISTRIBUCIÓN, PARA TOTALIZAR LA CANTIDAD DE AGUA QUE HA SIDO TRATADA EN UNA PLANTA DE TRATAMIENTO Y LA QUE ESTÁ SIENDO TRANSPORTADA POR LA RED DE DISTRIBUCIÓN</t>
  </si>
  <si>
    <t>42010050002 - Zonas de Gestión de la Demanda de Transporte (ZGDT): Universidades Sur y Centro Histórico implementadas.</t>
  </si>
  <si>
    <t>42030040001-930 A diciembre de 2019, se ha realizado el mantenimiento y adecuación de 4 sedes comunales</t>
  </si>
  <si>
    <t>2-3030303010104  Provision ascenso Escalafon</t>
  </si>
  <si>
    <t>3176  Resol 21301/16 PAE</t>
  </si>
  <si>
    <t>A.3.10.7  ACUEDUCTO-DISTRIBUCIÓN</t>
  </si>
  <si>
    <t>RECUSOS PARA FINANCIAR TUBERÍA, ACCESORIOS Y ESTRUCTURAS QUE CONDUCEN EL AGUA DESDE TANQUES DE ALMACENAMIENTO O PLANTAS DE TRATAMIENTO HASTA PUNTOS DE CONSUMO. LOS TANQUES DE ALMACENAMIENTO Y COMPENSACIÓN PUEDEN CONTENER ESTACIONES Y EQUIPO DE BOMBEO</t>
  </si>
  <si>
    <t>42010050003 - Zonas de Estacionamiento Regulado implementadas (ZER).</t>
  </si>
  <si>
    <t>42030040004-931 A diciembre de 2019, se ha realizado el mantenimiento y adecuación del CALI 9</t>
  </si>
  <si>
    <t>2-30303030102  horas extras y dias festivos</t>
  </si>
  <si>
    <t>3177  Resol 24348/16 PAE</t>
  </si>
  <si>
    <t>A.3.10.8  ACUEDUCTO- MICROMEDICIÓN</t>
  </si>
  <si>
    <t xml:space="preserve">RECUSOS PARA LA FINANCIACIÓN DE PROYECTOS ORIENTADOS A INSTALAR MEDIDORES DE CONSUMO DEL SERVICIO DE ACUEDUCTO, DESTINADOS A CONOCER LA CANTIDAD DE AGUA CONSUMIDA EN UN DETERMINADO PERÍODO DE TIEMPO POR CADA SUSCRIPTOR DE UN SISTEMA DE ACUEDUCTO. </t>
  </si>
  <si>
    <t>42010050004 - Observatorio de Movilidad Sostenible operando.</t>
  </si>
  <si>
    <t>42030020014-1001 A diciembre de 2019, se ha recuperado ambiental y paisajísticamente 25 zonas blandas de separadores viales, parques y zonas verdes, con empoderamiento de la comunidad</t>
  </si>
  <si>
    <t>2-30303030103  indemnización por vacaciones</t>
  </si>
  <si>
    <t>3178  Resol 739/17 Tuberculosis</t>
  </si>
  <si>
    <t>A.3.10.9  ACUEDUCTO- INDICE DE AGUA NO CONTABILIZADA</t>
  </si>
  <si>
    <t>RECURSOS DESTINADOS A LA FINANCIACIÓN DE PROGRAMAS DE REDUCCIÓN DEL ÍNDICE DE AGUA NO CONTABILIZADA.</t>
  </si>
  <si>
    <t>42010050005 - Conexión de los equipos de control semafórico en intersecciones con la central de tráfico.</t>
  </si>
  <si>
    <t>42030020014-1002 A diciembre de 2019, se han realizado 4 eventos de recreación en zonas recuperadas, para generar cultura ciudadana</t>
  </si>
  <si>
    <t>2-30303030104  prima tecnica</t>
  </si>
  <si>
    <t xml:space="preserve">3179  Resolución 3455/17 </t>
  </si>
  <si>
    <t>A.3.10.10  ACUEDUCTO-PREINVERSIONES, ESTUDIOS</t>
  </si>
  <si>
    <t>RECURSOS PARA LA FINANCIACIÓN DE LA FASE PRELIMINAR DE UN PROYECTO DE ACUEDUCTO Y QUE PERMITE MEDIANTE LA ELABORACIÓN DE ESTUDIOS Y DISEÑOS, DEFINIR SUS CARACTERÍSTICAS Y CONDICIONES TÉCNICAS, ECONÓMICAS, FINANCIERAS, INSTITUCIONALES Y SOCIALES.</t>
  </si>
  <si>
    <t>42010050006 - Cámaras para visualización de tráfico en tiempo real implementadas</t>
  </si>
  <si>
    <t>42030020014-1003 A diciembre de 2019, se han realizado 6 estrategias artísticas y culturales "la cultura se toma tu comuna", promoviendo sentido de pertenencia en las áreas recuperadas.</t>
  </si>
  <si>
    <t>2-3030303010501  prima o subisidio de alimentación</t>
  </si>
  <si>
    <t>3180  Resolución 3195/17 Bibliotecas</t>
  </si>
  <si>
    <t>A.3.10.11  ACUEDUCTO-INTERVENTORÍA</t>
  </si>
  <si>
    <t>RECURSOS PARA PAGO DE UNA PERSONA PARA CONTROLAR, REALIZAR SEGUIMIENTO, ASEGURAR LA CORRECTA EJECUCIÓN Y CUMPLIMIENTO DE UN CONTRATO, DENTRO DE LOS TÉRMINOS ESTABLECIDOS EN LAS NORMAS VIGENTES Y EN LAS CLAUSULAS ESTIPULADAS POR EL CONTRATO.</t>
  </si>
  <si>
    <t xml:space="preserve">42010050007 - Sensores de tráfico instalados. </t>
  </si>
  <si>
    <t>41050020011-1004 A diciembre de 2019, se han vinculado en iniciación artística 3000 personas de los diferentes grupos poblacionales.</t>
  </si>
  <si>
    <t>2-3030303010502  auxilio de transporte</t>
  </si>
  <si>
    <t xml:space="preserve">A.3.10.12  ACUEDUCTO- FORMULACIÓN, IMPLEMENTACIÓN Y ACCIONES DE FORTALECIMIENTO PARA LA ADMINISTRACIÓN Y OPERACIÓN DE LOS SERVICIOS. </t>
  </si>
  <si>
    <t>RECURSOS PARA FINANCIAR LA FORMULACIÓN, IMPLEMENTACIÓN Y ACCIONES DE FORTALECIMIENTO PARA LA ADMINISTRACIÓN Y OPERACIÓN DEL SERVICIO DE ACUEDUCTO.</t>
  </si>
  <si>
    <t>42010050008 - Estrategia para la seguridad vial implementada</t>
  </si>
  <si>
    <t>41050020012-1005 A diciembre de 2019, se ha fortalecido la formación artística de 2500 personas de diferentes grupos poblacionales</t>
  </si>
  <si>
    <t>2-3030303010503  Bonificación servicios prestados</t>
  </si>
  <si>
    <t>A.3.10.13  ACUEDUCTO- SUBSIDIOS</t>
  </si>
  <si>
    <t>RECURSOS QUE APORTA LA ENTIDAD TERRITORIAL PARA FINANCIAR  LOS SUBSIDIOS QUE SE OTORGUEN A LOS ESTRATOS SUBSIDIABLES DE LA TARIFA DEL SERVICIO DE ACUEDUCTO.</t>
  </si>
  <si>
    <t>42010050009 - Sistema de Información Geográfico para la planificación de la señalización vial implementado, articulado con la IDESC</t>
  </si>
  <si>
    <t xml:space="preserve">41050020015-1006 A diciembre de 2019, se han realizado 4 encuentros artísticos intercolegiados
</t>
  </si>
  <si>
    <t>2-3030303010504  prima de servicios</t>
  </si>
  <si>
    <t xml:space="preserve">3183  ADRES SSF (Régimen Subsidiado) </t>
  </si>
  <si>
    <t>NO*  A.3.11   SERVICIO DE ALCANTARILLADO</t>
  </si>
  <si>
    <t>RECURSOS PARA CONSTRUCCIÓN Y OPTIMIZACIÓN DE SISTEMAS PARA RECOLECCIÓN DE RESIDUOS LÍQUIDOS Y/O AGUAS LLUVIAS MEDIANTE TUBERÍAS Y CONDUCTOS Y LA FINANCIACIÓN DE ACTIVIDADES COMPLEMENTARIAS DE TRANSPORTE, TRATAMIENTO Y DISPOSICIÓN FINAL DE ESTOS RESIDUOS</t>
  </si>
  <si>
    <t>42010050010 - Señalización horizontal de la red vial instaladas</t>
  </si>
  <si>
    <t xml:space="preserve">41050020005-1007 A diciembre de 2019, se han realizado 8 estrategias artísticas y culturales en los barrios de la comuna, para promover su identidad y vocación cultural </t>
  </si>
  <si>
    <t>2-3030303010505  prima de vacaciones</t>
  </si>
  <si>
    <t>3184  ADRES SSF PPNA (Población Pobre no asegurada )</t>
  </si>
  <si>
    <t>A.3.11.1  ALCANTARILLADO- RECOLECCIÓN</t>
  </si>
  <si>
    <t>RECURSOS PARA FINANCIACIAR TUBERÍAS, COLECTORES, INTERCEPTORES Y ESTRUCTURAS QUE ESTÁN DESTINADAS A RECOLECTAR, EVACUAR Y DISPONER LAS AGUAS RESIDUALES DOMÉSTICAS E INDUSTRIALES, LAS CUALES SE CONECTAN A TRAVÉS DE UNA ACOMETIDA DE ALCANTARILLADO</t>
  </si>
  <si>
    <t>42010050011 - Señalización vertical vial instaladas</t>
  </si>
  <si>
    <t>42030040007-1008 A diciembre de 2019, se ha realizado mantenimiento y adecuación a 2 equipamientos culturales.</t>
  </si>
  <si>
    <t>2-3030303010506  Prima de navidad</t>
  </si>
  <si>
    <t>3201  particip. Dptal. Regimen subsidiado</t>
  </si>
  <si>
    <t>A.3.11.2  ALCANTARILLADO - TRANSPORTE</t>
  </si>
  <si>
    <t>RECURSOS PARA FINANCIAR LA CONSTRUCCIÓN Y OPTIMIZACIÓN DEL SISTEMA DE REDES, COLECTORES E INTERCEPTORES PARA LLEVAR Y CONDUCIR LAS AGUAS RESIDUALES DESDE LOS HOGARES, COMERCIO O INDUSTRIA HASTA LAS PLANTAS DE TRATAMIENTO O MEDIO NATURAL DONDE SE VIERTEN</t>
  </si>
  <si>
    <t>42010050012 - Intersecciones de la red semaforizada con mantenimiento</t>
  </si>
  <si>
    <t>41010010007-1009 A diciembre de 2019, se han adecuado 2 equipamientos culturales para la primera infancia en el marco de la Política Nacional de Cero a Siempre</t>
  </si>
  <si>
    <t>2-3030303010507  Otras primas de orden nacional (primas extraordinarias)</t>
  </si>
  <si>
    <t>3202  particip. Dptal.  Res. 1930-04</t>
  </si>
  <si>
    <t>A.3.11.3  ALCANTARILLADO- TRATAMIENTO</t>
  </si>
  <si>
    <t>RECURSOS PARA LA FINANCIACIÓN DE OBRAS QUE PERMITEN REDUCIR A NIVELES CONVENIENTES EL CONTENIDO DE MATERIA ORGÁNICA DE LAS AGUAS RESIDUALES ANTES DE SU VERTIMIENTO A UN MEDIO NATURAL.</t>
  </si>
  <si>
    <t>42010050013 - Vehículos de tracción animal sustituidos por vehículos de tracción mecánica (Censo 2005)</t>
  </si>
  <si>
    <t xml:space="preserve">41010020001-1010 A diciembre de 2019, se han vinculado 6000 niños, niñas y adolescentes en procesos de iniciación deportiva </t>
  </si>
  <si>
    <t>2-3030303010508  Bonificacion especial de recreación</t>
  </si>
  <si>
    <t>3203  Particip. Dptal. Subsd. Parciales</t>
  </si>
  <si>
    <t>A.3.11.4  ALCANTARILLADO- DESCARGA</t>
  </si>
  <si>
    <t>RECURSOS PARA LA FINANCIACIÓN DE OBRAS SUPERFICIALES O SUMERGIBLES CUYA FINALIDAD ES LA DESCARGA ADECUADA DE LAS AGUAS A LOS CURSOS RECEPTORES</t>
  </si>
  <si>
    <t>42010050014 - Estudios para la Movilidad elaborados</t>
  </si>
  <si>
    <t>44030010010-1011 A diciembre de 2019,400 personas de grupos vulnerables han participado de actividades de turismo de naturaleza en la zona rural del municipio</t>
  </si>
  <si>
    <t>2-3030303010509  auxilio de movilización</t>
  </si>
  <si>
    <t>3204  Ordenanza 65-96</t>
  </si>
  <si>
    <t>A.3.11.5  ALCANTARILLADO-PREINVERSIONES, ESTUDIOS</t>
  </si>
  <si>
    <t>RECURSOS PARA FINANCIAR LA FASE PRELIMINAR DE UN PROYECTO DE ALCANTARILLADO QUE PERMITE MEDIANTE LA ELABORACIÓN DE ESTUDIOS Y DISEÑOS, DEFINIR SUS CARACTERÍSTICAS Y CONDICIONES TÉCNICAS, ECONÓMICAS, FINANCIERAS, INSTITUCIONALES Y SOCIALES.</t>
  </si>
  <si>
    <t>42010050015 - Plan Especial de Estacionamiento en Vía y Fuera de Vía Pública formulado</t>
  </si>
  <si>
    <t xml:space="preserve">41050010007-1012 A diciembre de 2019, se han realizado 4 juegos deportivos y recreativos tradicionales y no tradicionales </t>
  </si>
  <si>
    <t>2-3030303010510  Bonificacion dificil acceso</t>
  </si>
  <si>
    <t>3205  particip. Dptal. Regimen subsidiado-08 quitar vigencia</t>
  </si>
  <si>
    <t>A.3.11.6  ALCANTARILLADO-INTERVENTORÍA</t>
  </si>
  <si>
    <t>RECURSOS PARA PAGO A UNA PERSONA PARA CONTROLAR, REALIZAR SEGUIMIENTO, ASEGURAR LA CORRECTA EJECUCIÓN Y CUMPLIMIENTO DE UN CONTRATO, DENTRO DE LOS TÉRMINOS ESTABLECIDOS EN LAS NORMAS VIGENTES Y EN LAS CLAUSULAS ESTIPULADAS POR EL CONTRATO.</t>
  </si>
  <si>
    <t xml:space="preserve">42010050016 - Centro de Enseñanza Automovilística Municipio de Cali fortalecido </t>
  </si>
  <si>
    <t xml:space="preserve">41010020002-1013 A diciembre de 2019, se han realizado 4 juegos deportivos intercolegiados </t>
  </si>
  <si>
    <t>2-3030303010511  Prima academica</t>
  </si>
  <si>
    <t>3206  Particip. Dptal. Subsd. Parciales-08 quitar vigencia</t>
  </si>
  <si>
    <t>A.3.11.7  ALCANTARILLADO- FORTALECIMIENTO INSTITUCIONAL</t>
  </si>
  <si>
    <t>RECURSOS DESTINADOS A LA FORMULACIÓN, IMPLEMENTACIÓN Y ACCIONES DE FORTALECIMIENTO PARA LA ADMINISTRACIÓN Y OPERACIÓN DEL SERVICIO DE ALCANTARILLADO</t>
  </si>
  <si>
    <t xml:space="preserve">42010050017 - Infraestructura física y tecnológica para atención de la movilidad mejoradas </t>
  </si>
  <si>
    <t>42030040005-1014 A diciembre de 2019, se ha construido 1 equipamiento deportivo y recreativo en la comuna, siempre y cuando existan lotes de propiedad del municipio que se puedan utilizar para esta actividad</t>
  </si>
  <si>
    <t>2-3030303010512  Dotacion (ley 70/88)</t>
  </si>
  <si>
    <t>3207  Impuesto al Cigarrillo Ley 1289/2009</t>
  </si>
  <si>
    <t>A.3.11.8  ALCANTARILLADO- SUBSIDIOS.</t>
  </si>
  <si>
    <t>RECURSOS APORTADOS POR LA ENTIDAD TERRITORIAL PARA FINANCIAR  LOS SUBSIDIOS QUE SE OTORGUEN A LOS ESTRATOS SUBSIDIABLES DE LA TARIFA DEL SERVICIO DE ALCANTARILLADO.</t>
  </si>
  <si>
    <t>42010050018 - Plan local de seguridad vial formulado</t>
  </si>
  <si>
    <t>42030040006-1015 A diciembre de 2019, se ha realizado la adecuación y mantenimiento de 40 equipamientos deportivos y recreativos en la comuna</t>
  </si>
  <si>
    <t>2-3030303010513  Auxilio muerto</t>
  </si>
  <si>
    <t>3208  Particip. Dptal. Subsd. S.S.F</t>
  </si>
  <si>
    <t>NO*  A.3.12   SERVICIO DE ASEO</t>
  </si>
  <si>
    <t>SUMATORIA DE LOS RECURSOS DESTINADOS POR LA ENTIDAD TERRITORIAL PARA FINANCIAR ACTIVIDADES DE RECOLECCIÓN DE LOS RESIDUOS SÓLIDOS, ASÍ COMO LAS COMPLEMENTARIAS DE TRANSPORTE, TRATAMIENTO, APROVECHAMIENTO Y DISPOSICIÓN FINAL DE LOS RESIDUOS SÓLIDOS.</t>
  </si>
  <si>
    <t>42010050019 - Política pública de movilidad segura, saludable, sostenible y accesible formulada</t>
  </si>
  <si>
    <t>41010010005-1016 A diciembre de 2019, se han adecuado 2 equipamientos recreativos para la primera infancia en el marco de la Política Nacional de Cero a Siempre</t>
  </si>
  <si>
    <t>2-3030303010514  Sentencias  Judiciales</t>
  </si>
  <si>
    <t>3209  IVA Telefonía Móvil</t>
  </si>
  <si>
    <t>A.3.12.1  ASEO- PROYECTO DE TRATAMIENTO Y APROVECHAMIENTO DE RESIDUOS SOLIDOS</t>
  </si>
  <si>
    <t>RECURSOS PARA FINANCIAR LA PROLONGACIÓN Y ADECUACIÓN DE LA VIDA ÚTIL DE LOS RESIDUOS SÓLIDOS RECUPERADOS Y QUE MEDIANTE PROCESOS, OPERACIONES O TÉCNICAS DEVUELVEN A LOS MATERIALES SU POSIBILIDAD DE UTILIZACIÓN EN SU FUNCIÓN ORIGINAL O ALGUNA DE UTILIDAD.</t>
  </si>
  <si>
    <t>42020010001 - Solicitudes en el Ordenamiento Urbanístico del Territorio atendidas</t>
  </si>
  <si>
    <t>41040030004-1017 A diciembre de 2019, se ha realizado 1 estudio y diseño para intervenir las sedes educativas de la comuna</t>
  </si>
  <si>
    <t>2-3030303010515  Vacaciones</t>
  </si>
  <si>
    <t>3301  particip. Control emision gases</t>
  </si>
  <si>
    <t>A.3.12.2  ASEO- MAQUINARIA Y EQUIPOS</t>
  </si>
  <si>
    <t>RECURSOS PARA FINANCIAR EQUIPO PESADO PARA LA COMPACTACIÓN DE RESIDUOS COMO: BULDÓZER, PATA DE CABRA, RETROEXCAVADORA Y VOLQUETAS; ASÍ COMO PARA EL MONITOREO GEOTÉCNICO DE LA MASA DE RESIDUOS COMO INCLINÓMETROS Y PIEZÓMETROS DE HILO VIBRÁTIL.</t>
  </si>
  <si>
    <t xml:space="preserve">42020010002 - Nomenclatura urbana de Santiago de Cali mejorada </t>
  </si>
  <si>
    <t>41040030004-1018 A diciembre de 2019, se han realizado 1 intervenciones (mantenimiento, adecuación y/o construcción de espacios, previo concepto técnico) en las sedes educativas de la comuna</t>
  </si>
  <si>
    <t>2-3030303010516  Interes a la Cesantia</t>
  </si>
  <si>
    <t>3302  Programa ADAI- Donacion Gob. Español</t>
  </si>
  <si>
    <t>A.3.12.3  ASEO- DISPOSICIÓN FINAL</t>
  </si>
  <si>
    <t>RECURSOS PARA FINANCIAR LUGAR DE DISPOSICIÓN DEFINITIVA DE DESECHOS SÓLIDOS INCLUYE: CONSTRUCCIÓN, COSTOS ADMINISTRATIVOS, ADECUACIÓN TERRENO, CONSTRUCCIÓN VÍAS INTERNAS, MANEJO DE AGUAS LLUVIAS, CONSTRUCCIÓN DE SISTEMA DE TRATAMIENTO DE LIXIVIADOS</t>
  </si>
  <si>
    <t>42020010003 - Base de datos de nomenclatura urbana actualizada</t>
  </si>
  <si>
    <t xml:space="preserve">41040030007-1019 A diciembre de 2019, se ha realizado la dotación de 1 sede educativa </t>
  </si>
  <si>
    <t>2-3030303010517  Bonificacion dec 1566</t>
  </si>
  <si>
    <t>3303  Contrato 088/06 Cultura-Proimagenes</t>
  </si>
  <si>
    <t>A.3.12.4  ASEO- PREINVERSIÓN Y ESTUDIOS</t>
  </si>
  <si>
    <t>RECURSOS PARA LA FINANCIACIÓN DE LA FASE PRELIMINAR DE UN PROYECTO DE ASEO QUE PERMITE MEDIANTE LA ELABORACIÓN DE ESTUDIOS Y DISEÑOS, DEFINIR SUS CARACTERÍSTICAS Y CONDICIONES TÉCNICAS, ECONÓMICAS, FINANCIERAS, INSTITUCIONALES Y SOCIALES.</t>
  </si>
  <si>
    <t>42020010004 - Actividades de urbanización, construcción, autoconstrucción y enajenación de inmuebles destinados a vivienda en Cali inspeccionadas</t>
  </si>
  <si>
    <t>43010010009-1020 A diciembre de 2019, se han constituido y capacitado 22 comités de vecinos para la convivencia y dotado los barrios de la comuna con 100 sistemas de alerta y monitoreo</t>
  </si>
  <si>
    <t>2-303030303  Servicios Personales Indirectos</t>
  </si>
  <si>
    <t>3304  prog lucha pobreza extrema</t>
  </si>
  <si>
    <t>A.3.12.5  ASEO-INTERVENTORÍA</t>
  </si>
  <si>
    <t>RECURSOS PARA PAGO A UNA PERSONA QUE CONTROLA, HACE SEGUIMIENTO, ASEGURA LA CORRECTA EJECUCIÓN Y CUMPLIMIENTO DE UN CONTRATO, DENTRO DE  LAS NORMAS VIGENTES Y LAS CLAUSULAS ESTIPULADAS POR EL CONTRATO.</t>
  </si>
  <si>
    <t>42020010005 - Licencias Urbanísticas del Municipio de Santiago de Cali controladas</t>
  </si>
  <si>
    <t>41010030006-1021 A diciembre de 2019, se han formado 600 padres, madres, cuidadores y cabeza de hogar, en pautas de crianza para el desarrollo de competencias para la convivencia, el autocuidado y la prevención del consumo de SPA y el uso inadecuado del alcohol.</t>
  </si>
  <si>
    <t>2-3030303050101  caja de compensación</t>
  </si>
  <si>
    <t>3305  C Cultural com 18 mincultura</t>
  </si>
  <si>
    <t>A.3.12.6  ASEO-FORTALECIMIENTO INSTITUCIONAL</t>
  </si>
  <si>
    <t>RECURSOS DESTINADOS A LA FORMULACIÓN, IMPLEMENTACIÓN Y ACCIONES DE FORTALECIMIENTO PARA LA ADMINISTRACIÓN Y OPERACIÓN DEL SERVICIO DE ASEO.</t>
  </si>
  <si>
    <t>42020010006 - Estudios de hechos generadores de Plusvalía identificados en instrumentos de planificación adoptados</t>
  </si>
  <si>
    <t xml:space="preserve">41010030006-1022 A diciembre de 2019, han participado 300 personas de organizaciones comunitarias en estrategias pedagógicas orientadas a promover el respeto a la diversidad, el desarrollo de competencias para la convivencia, el autocuidado, la prevención del consumo de SPA y  alcohol. </t>
  </si>
  <si>
    <t xml:space="preserve">2-3030303050102  Aportes cesantias </t>
  </si>
  <si>
    <t>3306  Contrato 76E2055 MEN ICETEX CARULLA</t>
  </si>
  <si>
    <t xml:space="preserve">A.3.12.7   ASEO- SUBSIDIOS. </t>
  </si>
  <si>
    <t>RECURSOS DESTINADOS POR LA ENTIDAD TERRITORIAL A FINANCIAR  LOS SUBSIDIOS QUE SE OTORGUEN A LOS ESTRATOS SUBSIDIABLES DE LA TARIFA DEL SERVICIO DE ASEO</t>
  </si>
  <si>
    <t xml:space="preserve">42020010007 - Planes Parciales adoptados </t>
  </si>
  <si>
    <t>42010040003-1023 A diciembre de 2019, se ha realizado el mantenimiento de 1,5 kilómetros linealesde vía en la comuna, previo concepto de viabilidad técnica</t>
  </si>
  <si>
    <t xml:space="preserve">2-3030303050103  Aportes salud </t>
  </si>
  <si>
    <t>3307  Petronio/14 Fund Ford</t>
  </si>
  <si>
    <t>A.3.13  TRANSFERENCIA PDA INVERSIÓN</t>
  </si>
  <si>
    <t>RECURSOS TRANSFERIDOS AL PLAN DEPARTAMENTAL DE AGUA PARA SER EJECUTADOS EN INVERSIÓN, DE CONFORMIDAD CON EL ESQUEMA ADOPTADO POR EL RESPECTIVO DEPARTAMENTO SEGÚN LOS LINEAMIENTOS DE LA POLÍTICA NACIONAL.</t>
  </si>
  <si>
    <t>42020010008 - Estatuto de Servicios Públicos formulado</t>
  </si>
  <si>
    <t>42010010006-1024 A diciembre de 2019, se ha realizado el mantenimiento y/o construcción de 500 metros cuadrados de andén, previo concepto de viabilidad técnica y esquema básico</t>
  </si>
  <si>
    <t xml:space="preserve">2-3030303050104  Aportes pensión </t>
  </si>
  <si>
    <t>3308  Contrato 101/14 Cultura-Proimagenes</t>
  </si>
  <si>
    <t>A.3.15  PAGO PASIVOS LABORALES</t>
  </si>
  <si>
    <t>RECURSOS DEL SISTEMA GENERAL DE PARTICIPACIONES DEL DEPARTAMENTO DESTINADOS A COFINANCIAR EL PAGO DE PASIVOS LABORALES EN EL MARCO DEL PLAN DEPARTAMENTAL DE AGUA DE CONFORMIDAD CON EL PARÁGRAFO 1 DEL ARTÍCULO 10 DE LA LEY 1176 DE 2007</t>
  </si>
  <si>
    <t>42020010009 - Instrumentos derivados del POT reglamentados</t>
  </si>
  <si>
    <t>44040010001-1025 A diciembre de 2019, se han cualificado a 1800 personas vulnerables con acompañamiento, intermediación laboral y orientación ocupacional con entidades idóneas con un mínimo de capacitación 180 horas.</t>
  </si>
  <si>
    <t>2-3030303050105  riesgos profesionales A.R.P. (Accidentes de trabajo y enf. Prof)</t>
  </si>
  <si>
    <t>3309  Contrato 089/15 Cultura-Proimagenes</t>
  </si>
  <si>
    <t>A.3.17  PAGO DE DÉFICIT DE INVERSIÓN EN AGUA POTABLE Y SANEAMIENTO BÁSICO</t>
  </si>
  <si>
    <t>RECURSOS DESTINADOS AL PAGO DE DÉFICIT DE INVERSIÓN EN EL SECTOR AGUA POTABLE Y SANEAMIENTO BASICO</t>
  </si>
  <si>
    <t>42020010010 - Unidades de planificación urbana y rural formuladas y adoptadas</t>
  </si>
  <si>
    <t>44010010002-1026 A diciembre de 2019, se han cualificado a 1800 personas vulnerables para el emprendimiento con entidades idóneas y con acompañamiento y asistencia técnica en mercadeo, componente administrativo y contable y articulación con la economía formal con un mínimo de capacitación 180 horas.</t>
  </si>
  <si>
    <t>2-3030303050106  Servicio Nacional de aprendizaje (SENA ley 21/82)</t>
  </si>
  <si>
    <t>3310  Liq conv ccio world games</t>
  </si>
  <si>
    <t>NO*  A.4   DEPORTE Y RECREACIÓN</t>
  </si>
  <si>
    <t>SUMATORIA DE RECURSOS ORIENTADOS AL DESARROLLO DE ACTIVIDADES Y PROYECTOS RELACIONADOS CON EL DEPORTE, LA RECREACIÓN Y EL APROVECHAMIENTO DEL TIEMPO LIBRE</t>
  </si>
  <si>
    <t>42020010011 - Plan Maestro de servicios públicos domiciliarios y TIC formulado y adoptado.</t>
  </si>
  <si>
    <t xml:space="preserve">41050020011-1101 A diciembre de 2019, se han vinculado en iniciación artística 3000 personas de diferentes grupos poblacionales </t>
  </si>
  <si>
    <t>2-3030303050107  Instituto Colombiano de Bienestar familiar (ICBF Ley 89/88)</t>
  </si>
  <si>
    <t>3401  transferencia cuotas de auditaje</t>
  </si>
  <si>
    <t>A.4.1  FOMENTO, DESARROLLO Y PRÁCTICA DEL DEPORTE, LA RECREACIÓN Y EL APROVECHAMIENTO DEL TIEMPO LIBRE</t>
  </si>
  <si>
    <t xml:space="preserve">RECURSOS ORIENTADOS A LA FINANCIACIÓN DE LAS ACCIONES DESARROLLADAS POR LA ENTIDAD TERRITORIAL PARA FOMENTAR, DESARROLLAR Y PRACTICAR EL DEPORTE, LA RECREACIÓN Y EL APROVECHAMIENTO DEL TIEMPO LIBRE </t>
  </si>
  <si>
    <t>42020010012 - Plan Maestro de Vivienda, formulado y adoptado.</t>
  </si>
  <si>
    <t xml:space="preserve">41050020012-1102 A diciembre de 2019, se ha fortalecido la formación artística de 3000 personas de diferentes grupos poblacionales </t>
  </si>
  <si>
    <t>2-3030303050108  Escuela Superior de Administración pública (ESAP Ley 21/82)</t>
  </si>
  <si>
    <t>3402  Fdo. Solidaridad subs. Y redist. Ingresos</t>
  </si>
  <si>
    <t>A.4.2  CONSTRUCCIÓN, MANTENIMIENTO Y/O ADECUACIÓN DE LOS ESCENARIOS DEPORTIVOS Y RECREATIVOS</t>
  </si>
  <si>
    <t>RECURSOS ORIENTADOS A LA REALIZACIÓN DE PROYECTOS QUE TIENEN POR OBJETO CONSTRUIR, MANTENER Y ADECUAR LOS ESCENARIOS DEPORTIVOS Y/O RECREATIVOS</t>
  </si>
  <si>
    <t>42020010013 - Suelo habilitado para el desarrollo de proyectos habitacionales VIP y VIS</t>
  </si>
  <si>
    <t>41050020005-1103 A diciembre de 2019, se han realizado 6 estrategias artísticas y culturales para promover la identidad y vocación cultural de la comuna incluyendo el nucleo familiar</t>
  </si>
  <si>
    <t>2-3030303050109  Escuelas Industriales e institutos técnicos (ley 21/82)</t>
  </si>
  <si>
    <t>3403  Programa Nal concertacion C-18</t>
  </si>
  <si>
    <t>A.4.3  DOTACIÓN DE ESCENARIOS DEPORTIVOS E IMPLEMENTOS PARA LA PRACTICA DEL DEPORTE</t>
  </si>
  <si>
    <t>RECURSOS ORIENTADOS A LA COMPRA DE IMPLEMENTOS Y EQUIPOS PARA LA DOTACIÓN DE ESCENARIOS DEPORTIVOS Y LA PRÁCTICA DEL DEPORTE</t>
  </si>
  <si>
    <t xml:space="preserve">42020010014 - Diagnóstico registral de predios del Parque Nacional Natural Farallones realizado </t>
  </si>
  <si>
    <t>42030040007-1104 A diciembre de 2019, se ha realizado el mantenimiento y adecuación 2 equipamientos culturales de propiedad del municipio</t>
  </si>
  <si>
    <t>2-303030305011001  Fondo Nacional Prest. Sociales magisterio-Patronal docentes</t>
  </si>
  <si>
    <t>3404  FONPET Educacion S.S.F.</t>
  </si>
  <si>
    <t>A.4.4  PREINVERSIÓN EN INFRAESTRUCTURA</t>
  </si>
  <si>
    <t xml:space="preserve">RECURSOS ORIENTADOS A LA REALIZACIÓN DE LOS ESTUDIOS NECESARIOS PARA TOMAR LA DECISIÓN DE REALIZAR UN PROYECTO EN EL SECTOR. </t>
  </si>
  <si>
    <t xml:space="preserve">42020010015 - Regularizaciones viales y urbanísticas actualizadas </t>
  </si>
  <si>
    <t xml:space="preserve">44010010002-1105 A diciembre de 2019, se han cualificado 200 personas vulnerables para el fortalecimiento del emprendimiento cultural y su cadena productiva con entidades idoneas y con acompañamiento y asistencia técnica en mercadeo, componente administrativo y contable y articulación con la economía formal con un minimo de 180 horas </t>
  </si>
  <si>
    <t xml:space="preserve">2-30303030501100301  Aportes cesantias </t>
  </si>
  <si>
    <t>3405  FONPET Educacion excedentes</t>
  </si>
  <si>
    <t>A.4.5  PAGO DE INSTRUCTORES CONTRATADOS PARA LA PRÁCTICA DEL DEPORTE Y LA RECREACIÓN</t>
  </si>
  <si>
    <t>RECURSOS ORIENTADOS AL PAGO DE LOS INSTRUCTORES CONTRATADOS PARA LA PRÁCTICA DEL DEPORTE Y LA RECREACIÓN</t>
  </si>
  <si>
    <t>42020010016 - Establecimientos de comercio controlados para el cumplimiento de normas de funcionamiento</t>
  </si>
  <si>
    <t>41010010007-1106 A diciembre de 2019, se han adecuado 2 equipamientos culturales para la primera infancia en el marco de la Política Nacional de Cero a Siempre</t>
  </si>
  <si>
    <t xml:space="preserve">2-30303030501100302  Aportes salud </t>
  </si>
  <si>
    <t>3406  FONPET S.S.F. Salud rec</t>
  </si>
  <si>
    <t>A.4.8  PAGO DE DÉFICIT DE INVERSIÓN EN DEPORTE Y RECREACIÓN</t>
  </si>
  <si>
    <t>RECURSOS DESTINADOS AL PAGO DE DÉFICIT DE INVERSIÓN EN EL SECTOR DEPORTE Y RECREACION</t>
  </si>
  <si>
    <t xml:space="preserve">42020010017 - Establecimientos de comercio controlados para el cumplimiento de los derechos del consumidor </t>
  </si>
  <si>
    <t>42030040005-1107 A diciembre de 2019, se ha construido 2 equipamientos deportivos y recreativos en la comuna, siemrpe y cuando existan lotes de propiedad del municipio que se puedan utilizar para esta actividad</t>
  </si>
  <si>
    <t>2-303030305011002  Fondo Nacional Prest. Sociales magisterio-Aportes docentes</t>
  </si>
  <si>
    <t xml:space="preserve">3407  FONPET S.S.F. Dpto </t>
  </si>
  <si>
    <t>NO*  A.5   CULTURA</t>
  </si>
  <si>
    <t>RECURSOS ORIENTADOS A LA FINANCIACIÓN DE LOS PROYECTOS Y ACTIVIDADES, CON EL OBJETO DE PROMOVER, CONSERVAR, REHABILITAR Y DIVULGAR EL PATRIMONIO CULTURAL DE LA NACIÓN, EN SUS DIFERENTES EXPRESIONES, ASÍ COMO LAS EXPRESIONES ARTÍSTICAS Y CULTURALES.</t>
  </si>
  <si>
    <t xml:space="preserve">42020010018 - Política Pública de Desarrollo Rural formulada </t>
  </si>
  <si>
    <t>42030040006-1108 A diciembre de 2019, se ha realizado la adecuación o mantenimiento de 40 escenarios deportivos y recreativos en la comuna</t>
  </si>
  <si>
    <t xml:space="preserve">2-30303030501100401  Aportes salud </t>
  </si>
  <si>
    <t>3408  FONPET S.S.F. cuotas partes</t>
  </si>
  <si>
    <t>A.5.1  FOMENTO, APOYO Y DIFUSIÓN DE EVENTOS Y EXPRESIONES ARTÍSTICAS Y CULTURALES</t>
  </si>
  <si>
    <t>RECURSOS ORIENTADOS A LA FINANCIACIÓN DE ACTIVIDADES Y ESTÍMULOS REALIZADOS POR LA ENTIDAD TERRITORIAL PARA FOMENTAR, APOYAR Y DIFUNDIR EVENTOS Y EXPRESIONES ARTÍSTICAS Y CULTURALES.</t>
  </si>
  <si>
    <t>42020010019 - Política Pública de Desarrollo Rural implementada</t>
  </si>
  <si>
    <t>41010010005-1109 A diciembre de 2019, se han adecuado 5 equipamientos recreativos y culturales para la primera infancia en el marco de la Política Nacional de Cero a Siempre</t>
  </si>
  <si>
    <t xml:space="preserve">2-30303030501100402  Aportes pensión </t>
  </si>
  <si>
    <t>4101  Convenio mincultura 376-05</t>
  </si>
  <si>
    <t>A.5.2  FORMACIÓN, CAPACITACIÓN E INVESTIGACIÓN ARTÍSTICA Y CULTURAL</t>
  </si>
  <si>
    <t>RECURSOS ORIENTADOS A LA FINANCIACIÓN DE ACTIVIDADES REALIZADAS POR LA ENTIDAD TERRITORIAL EN LAS ÁREAS DE FORMACIÓN, CAPACITACIÓN E INVESTIGACIÓN ARTÍSTICA Y CULTURAL.</t>
  </si>
  <si>
    <t>42020010020 - Plan de Gestión Ambiental Municipal -PGAM actualizado y adoptado</t>
  </si>
  <si>
    <t>42030020014-1110 A diciembre de 2019, se han recuperado ambiental y paisajísticamente, 20 zonas blandas de separadores viales, parques y zonas verdes, con empoderamiento de la comunidad</t>
  </si>
  <si>
    <t>2-3030303050201  Servicio Nacional de aprendizaje (SENA ley 21/82)</t>
  </si>
  <si>
    <t>4102  convenio coldeportes/mpio</t>
  </si>
  <si>
    <t xml:space="preserve">A.5.3  PROTECCIÓN DEL PATRIMONIO CULTURAL </t>
  </si>
  <si>
    <t>RECURSOS ORIENTADOS A LA FINANCIACIÓN DE ACTIVIDADES Y PLANES DE PROTECCIÓN ORIENTADOS A LA CONSERVACIÓN Y REHABILITACIÓN DEL PATRIMONIO CULTURAL.</t>
  </si>
  <si>
    <t>42020010021 - Proyecto de reubicación de familias localizadas en el Centro Poblado de Navarro, tomando en cuenta lo establecido en el POT sobre viviendas productivas rurales</t>
  </si>
  <si>
    <t>42040010019-1111 A diciembre de 2019, se han realizado 4 intervervenciones de protección del medio ambiente, debido a los efectos negativos que genera la presencia del Caracol Africano</t>
  </si>
  <si>
    <t>2-3030303050202  Instituto Colombiano de Bienestar familiar (ICBF Ley 89/88)</t>
  </si>
  <si>
    <t>4103  Convenio mincultura 612-05</t>
  </si>
  <si>
    <t>A.5.4  PREINVERSIÓN EN INFRAESTRUCTURA</t>
  </si>
  <si>
    <t>RECURSOS ORIENTADOS POR LA ENTIDAD TERRITORIAL PARA REALIZAR LOS ESTUDIOS NECESARIOS PARA TOMAR LA DECISIÓN DE REALIZAR UN PROYECTO DE CONSTRUCCIÓN, MANTENIMIENTO, MEJORAMIENTO Y ADECUACIÓN DE LA INFRAESTRUCTURA CULTURAL.</t>
  </si>
  <si>
    <t>42020020001 - Municipios cercanos a la ciudad de Santiago de Cali interconectados con sistemas de video vigilancia</t>
  </si>
  <si>
    <t>42030020014-1112 A diciembre de 2019, se han ejecutado 4 eventos de recreación en cada una de las zonas recuperadas, para generar cultura ciudadana</t>
  </si>
  <si>
    <t>2-3030303050203  Escuelas Industriales e institutos técnicos (ley 21/82)</t>
  </si>
  <si>
    <t>4104  Convenio mineducac 288-04</t>
  </si>
  <si>
    <t>NO*  A.5.5   CONSTRUCCIÓN, MANTENIMIENTO Y ADECUACIÓN DE LA INFRAESTRUCTURA ARTÍSTICA Y CULTURAL</t>
  </si>
  <si>
    <t>RECURSOS ORIENTADOS POR LA ENTIDAD TERRITORIAL PARA EJECUTAR PROYECTOS DE CONSTRUCCIÓN, REHABILITACIÓN, REMODELACIÓN, AMPLIACIÓN, MANTENIMIENTO, MEJORAMIENTO Y ADECUACIÓN DE LA INFRAESTRUCTURA ARTÍSTICA Y CULTURAL</t>
  </si>
  <si>
    <t>42020020002 - Corredor Verde construido</t>
  </si>
  <si>
    <t>42030020014-1113 A diciembre de 2019, se han realizado 6 estrategias artísticas y culturales "la cultura se toma tu comuna", promoviendo sentido de pertenencia de las zonas recuperadas</t>
  </si>
  <si>
    <t>2-3030303050204  Escuela Superior de Administración pública (ESAP Ley 21/82)</t>
  </si>
  <si>
    <t>4105  Convenio DANSOCIAL-MPIO</t>
  </si>
  <si>
    <t>A.5.5.1  CONSTRUCCIÓN Y ADECUACIÓN DE LA INFRAESTRUCTURA ARTÍSTICA Y CULTURAL</t>
  </si>
  <si>
    <t>RECURSOS ORIENTADOS POR LA ENTIDAD TERRITORIAL PARA EJECUTAR PROYECTOS DE CONSTRUCCIÓN, REHABILITACIÓN, REMODELACIÓN, AMPLIACIÓN, MEJORAMIENTO Y ADECUACIÓN DE LA INFRAESTRUCTURA ARTÍSTICA Y CULTURAL.</t>
  </si>
  <si>
    <t>42020020003 - Prolongación Avenida Ciudad de Cali entre la carrera 80, hasta la vía a Puerto Tejada construida (incluyen construcción puente sobre el río Lili)</t>
  </si>
  <si>
    <t>41010020001-1114 A diciembre de 2019, se han vinculado 5000 niños, niñas y adolescentes en procesos de iniciación deportiva</t>
  </si>
  <si>
    <t>2-3030303050205  Aportes de cesantías</t>
  </si>
  <si>
    <t>4106  Convenio 3855-05 mpio-invias</t>
  </si>
  <si>
    <t>A.5.5.2  MANTENIMIENTO DE LA INFRAESTRUCTURA ARTISTICA Y CULTURAL</t>
  </si>
  <si>
    <t>GASTOS DIRIGIDOS AL MANTENIMIENTO DE LA INFRAESTRUCTURA FÍSICA  DE LA INFRAESTRUCTURA ARTISTICA Y CULTURAL.</t>
  </si>
  <si>
    <t>42020020004 - Plan Especial de Transporte de Carga y Logística para Cali, elaborado</t>
  </si>
  <si>
    <t xml:space="preserve">41050010007-1115 A diciembre de 2019, se han realizado 4 juegos deportivos  y recreativos tradicionales y no tradicionales
</t>
  </si>
  <si>
    <t>2-3030303050206  aportes salud</t>
  </si>
  <si>
    <t>4107  Convenio 415-05 mineduca</t>
  </si>
  <si>
    <t>NO*  A.5.6   MANTENIMIENTO, DOTACIÓN DE BIBLIOTECAS E INVERSIÓN EN SERVICIO PÚBLICO BIBLIOTECARIO</t>
  </si>
  <si>
    <t>GASTOS DIRIGIDOS AL MANTENIMIENTO DE LA INFRAESTRUCTURA FÍSICA Y SUMINISTRO DE LIBROS, MOBILIARIO Y DEMÁS ELEMENTOS REQUERIDOS  PARA EL DESARROLLO DE LAS ACTIVIDADES PROPIAS DE LAS BIBLIOTECAS MUNICIPALES.</t>
  </si>
  <si>
    <t>42020020005 - Plan Estratégico de Movilidad Sostenible de la ciudad región elaborado</t>
  </si>
  <si>
    <t>41010020002-1116 A diciembre de 2019, se han realizado 4 juegos deportivos intercolegiados</t>
  </si>
  <si>
    <t>2-3030303050207  aportes pension</t>
  </si>
  <si>
    <t>4108  Convenio 169-05 mineduc</t>
  </si>
  <si>
    <t>A.5.6.1  DOTACIÓN DE BIBLIOTECAS</t>
  </si>
  <si>
    <t>GASTOS DIRIGIDOS AL SUMINISTRO DE LIBROS, MOBILIARIO Y DEMÁS ELEMENTOS REQUERIDOS  PARA EL DESARROLLO DE LAS ACTIVIDADES PROPIAS DE LAS BIBLIOTECAS MUNICIPALES.</t>
  </si>
  <si>
    <t>42020020006 - Estudios de factibilidad de proyectos de interés común de la ciudad-región realizados</t>
  </si>
  <si>
    <t>42030010008-1117 A diciembre de 2019 se han integrado 500 familias en programas de actividades deportivas y recreativas</t>
  </si>
  <si>
    <t>2-3030303050208  riesgos profesionales A.R.P. (Accidentes de trabajo y enf. Prof)</t>
  </si>
  <si>
    <t>4109  Convenio Fonam-dagma</t>
  </si>
  <si>
    <t>A.5.6.2  MANTENIMIENTO DE BIBLIOTECAS</t>
  </si>
  <si>
    <t>GASTOS DIRIGIDOS AL MANTENIMIENTO DE LA INFRAESTRUCTURA FÍSICA  DE LAS BIBLIOTECAS MUNICIPALES.</t>
  </si>
  <si>
    <t>42020020007 - Estudios técnicos y financieros de factibilidad del tren de cercanías realizados</t>
  </si>
  <si>
    <t>44030010010-1118 A diciembre de 2019, 200 personas de grupos vulnerables ha participado de actividades de turismo de naturaleza en la zona rural del municipio</t>
  </si>
  <si>
    <t>2-3030303050209  Sin situacion de fondos(Fondo Nacional de Prestac.Sociales del Magisterio)</t>
  </si>
  <si>
    <t>4110  Convenio 387-05 mineduc</t>
  </si>
  <si>
    <t>A.5.6.3  SERVICIO PÚBLICO BIBLIOTECARIO</t>
  </si>
  <si>
    <t>GASTOS DIRIGIDOS A LA AMPLIACION DE LA OFERTA DE SERVICIOS BIBLIOTECARIOS (PROMOCIÓN DE LECTURA, PROGRAMAS DE EXTENSIÓN, PROGRAMACIÓN CULTURAL, FORMACIÓN DE USUARIOS, ETC).</t>
  </si>
  <si>
    <t>42030010001 - Soluciones habitacionales VIP y VIS generadas</t>
  </si>
  <si>
    <t xml:space="preserve">42010040003-1119 A diciembre de 2019, se ha realizado el mantenimiento de 2,4 kilómetros lineales de vía en la comuna, previo concepto de viabilidad técnica
</t>
  </si>
  <si>
    <t>2-3030303050211  Aportes parafiscales cajas de compensacion familiar</t>
  </si>
  <si>
    <t>4111  Convenio 412-05 mineduc</t>
  </si>
  <si>
    <t xml:space="preserve">A.5.7  DOTACIÓN DE LA INFRAESTRUCTURA ARTÍSTICA Y CULTURAL  </t>
  </si>
  <si>
    <t xml:space="preserve">RECURSOS ORIENTADOS POR LA ENTIDAD TERRITORIAL PARA LA ADQUISICIÓN DE EQUIPOS Y MATERIALES PARA DOTAR LA INFRAESTRUCTURA ARTÍSTICA Y CULTURAL </t>
  </si>
  <si>
    <t>42030010002 - Predios titulados</t>
  </si>
  <si>
    <t xml:space="preserve">42010040002-1120 A diciembre de 2019, se han construido 0,5 kilómetros lineales de pavimento, previo concepto de viabilidad técnica
</t>
  </si>
  <si>
    <t>2-3030304010101  Sueldo</t>
  </si>
  <si>
    <t>4112  Convenio 217-05 mineduc</t>
  </si>
  <si>
    <t xml:space="preserve">A.5.8  PAGO DE INSTRUCTORES CONTRATADOS PARA LAS BANDAS MUSICALES </t>
  </si>
  <si>
    <t>RECURSOS ORIENTADOS POR LA ENTIDAD TERRITORIAL PARA EL PAGO DE LOS INSTRUCTORES CONTRATADOS PARA LAS BANDAS MUSICALES</t>
  </si>
  <si>
    <t xml:space="preserve">42030010003 - Viviendas mejoradas </t>
  </si>
  <si>
    <t>42010010003-1121 A diciembre de 2019, se ha realizado el mantenimiento y adecuación de 4 puentes peatonales, previo concepto de viabilidad técnica</t>
  </si>
  <si>
    <t>2-3030304010102  sobresueldo</t>
  </si>
  <si>
    <t>4113  Convenio 191-06 Minist. Interior y justicia</t>
  </si>
  <si>
    <t>A.5.9  EJECUCIÓN DE PROGRAMAS Y PROYECTOS ARTÍSTICOS Y CULTURALES</t>
  </si>
  <si>
    <t>RECURSOS ORIENTADOS POR LA ENTIDAD TERRITORIAL PARA EL PAGO DE LOS INSTRUCTORES Y BIBLIOTECÓLOGOS CONTRATADOS PARA LA EJECUCIÓN DE PROGRAMAS Y PROYECTOS ARTÍSTICOS Y CULTURALES.</t>
  </si>
  <si>
    <t xml:space="preserve">42030010004 - Instrumento para Mejoramiento Integral formulado y adoptado </t>
  </si>
  <si>
    <t xml:space="preserve">42010010006-1122 A diciembre de 2019, se ha construido 500 metros cuadrados de andén, de zonas publicas, previo concepto de viabilidad técnica y esquema básico
</t>
  </si>
  <si>
    <t>2-3030304010103  incremento por antigüedad</t>
  </si>
  <si>
    <t>4114  Convenio  Mininterior-07</t>
  </si>
  <si>
    <t>A.5.12  SEGURIDAD SOCIAL DEL CREADOR Y GESTOR CULTURAL</t>
  </si>
  <si>
    <t>RECURSOS ORIENTADOS A GARANTIZAR LA SEGURIDAD SOCIAL DEL CREADOR Y GESTOR CULTURAL</t>
  </si>
  <si>
    <t>42030010005 - Política de mejoramiento integral implementada</t>
  </si>
  <si>
    <t xml:space="preserve">41010020001-1201 A diciembre de 2019, se han vinculado 6000 niños, niñas y adolescentes en procesos de iniciación deportiva 
</t>
  </si>
  <si>
    <t>2-3030304010104  Provision ascenso Escalafon</t>
  </si>
  <si>
    <t>4115  Convenio 148 -07</t>
  </si>
  <si>
    <t>A.5.13  PAGO DE DÉFICIT DE INVERSIÓN EN CULTURA</t>
  </si>
  <si>
    <t>42030010006 - Vías y andenes en adoquín adecuados con participación ciudadana</t>
  </si>
  <si>
    <t xml:space="preserve">41050010007-1202 A diciembre de 2019, se han realizado 4 juegos deportivos y recreativos tradicionales y no tradicionales
 </t>
  </si>
  <si>
    <t>2-30303040102  horas extras y dias festivos</t>
  </si>
  <si>
    <t>4116  Convenio 203-06 Mininterior-gobierno</t>
  </si>
  <si>
    <t>NO*  A.6   SERVICIOS PÚBLICOS DIFERENTES A ACUEDUCTO ALCANTARILLADO Y ASEO (SIN INCLUIR PROYECTOS DE VIVIENDA DE INTERÉS SOCIAL)</t>
  </si>
  <si>
    <t>SUMATORIA DE LOS RECURSOS ORIENTADOS A LA FINANCIACIÓN DE LOS SERVICIOS PÚBLICOS DE ALUMBRADO PÚBLICO, GAS COMBUSTIBLE, TELEFONÍA PUBLICA CONMUTADA, TELEFONÍA LOCAL MÓVIL EN EL SECTOR RURAL</t>
  </si>
  <si>
    <t xml:space="preserve">42030010007 - Territorios intervenidos intersectorialmente con acciones educativas y operativas para la promoción de entornos saludables con participación comunitaria </t>
  </si>
  <si>
    <t>41010020002-1203 A diciembre de 2019, se han realizado 4 juegos deportivos intercolegiados</t>
  </si>
  <si>
    <t>2-3030304010501  prima o subisidio de alimentación</t>
  </si>
  <si>
    <t>4117  C Fdo Adap Mpio SSF</t>
  </si>
  <si>
    <t>A.6.1  SUBSIDIOS PARA USUARIOS DE MENORES INGRESOS - FONDO DE SOLIDARIDAD Y REDISTRIBUCIÓN DEL INGRESO</t>
  </si>
  <si>
    <t>RECURSOS ORIENTADOS POR LA ENTIDAD TERRITORIAL PARA LA FINANCIACIÓN DE LOS SUBSIDIOS A LOS USUARIOS DE ESTRATOS 1, 2 Y 3 EN LOS SERVICIOS PÚBLICOS DIFERENTES A LOS DE ACUEDUCTO, ALCANTARILLADO Y ASEO, SEGÚN LO DISPUESTO POR LA LEY 142/94</t>
  </si>
  <si>
    <t xml:space="preserve">42030010008 - Eventos recreativos realizados en parques, dirigidos a las familias en comunas y corregimientos. </t>
  </si>
  <si>
    <t>41050020011-1204 A diciembre de 2019, se han vinculado en iniciación artística 3000 personas de los diferentes grupos poblacionales.</t>
  </si>
  <si>
    <t>2-3030304010502  auxilio de transporte</t>
  </si>
  <si>
    <t>4118  Convenio Cofinanciacion FONADE -Municipio</t>
  </si>
  <si>
    <t xml:space="preserve">NO*  A.6.2   MANTENIMIENTO Y EXPANSIÓN DEL SERVICIO DE ALUMBRADO PÚBLICO </t>
  </si>
  <si>
    <t>RECURSOS ORIENTADOS A LA FINANCIACIÓN DE LA REVISIÓN Y REPARACIÓN DE LOS DISPOSITIVOS Y REDES INVOLUCRADAS EN EL SERVICIO Y DE LA EXTENSIÓN DE NUEVAS REDES Y TRANSFORMADORES EXCLUSIVOS PARA ALUMBRADO PÚBLICO.</t>
  </si>
  <si>
    <t>42030010009 - Cambio gradual a luz blanca del sistema de alumbrado público.</t>
  </si>
  <si>
    <t>41050020012-1205 A diciembre de 2019, se ha fortalecido la formación artística de 3000 personas de diferentes grupos poblacionales</t>
  </si>
  <si>
    <t>2-3030304010503  Bonificación servicios prestados</t>
  </si>
  <si>
    <t>4119  Miniprotecion Social Resolucion 4157/08</t>
  </si>
  <si>
    <t xml:space="preserve">A.6.2.1  EXPANSIÓN DEL SERVICIO DE ALUMBRADO PÚBLICO </t>
  </si>
  <si>
    <t>RECURSOS ORIENTADOS A LA FINANCIACIÓN DE EXTENSIÓN DE NUEVAS REDES Y TRANSFORMADORES EXCLUSIVOS PARA ALUMBRADO PÚBLICO.</t>
  </si>
  <si>
    <t xml:space="preserve">42030010010 - Acuerdo No. 049 de 1999 modificado y presentado </t>
  </si>
  <si>
    <t>44030010010-1206 A diciembre de 2019, 500 personas de grupos vulnerables han participado de actividades de turismo de naturaleza en la zona rural del municipio</t>
  </si>
  <si>
    <t>2-3030304010504  prima de servicios</t>
  </si>
  <si>
    <t>4120  convenio interadministrativo 1713 invias</t>
  </si>
  <si>
    <t xml:space="preserve">A.6.2.2  MANTENIMIENTO DEL SERVICIO DE ALUMBRADO PÚBLICO </t>
  </si>
  <si>
    <t xml:space="preserve">RECURSOS ORIENTADOS A LA FINANCIACIÓN DE LA REVISIÓN Y REPARACIÓN DE LOS DISPOSITIVOS Y REDES INVOLUCRADAS EN EL SERVICIO </t>
  </si>
  <si>
    <t>42030010011 - Proyecto de Acuerdo de titulación de la zona rural presentado</t>
  </si>
  <si>
    <t xml:space="preserve">41050020015-1207 A diciembre de 2019, se han realizado 4 encuentros artísticos intercolegiados 
</t>
  </si>
  <si>
    <t>2-3030304010505  prima de vacaciones</t>
  </si>
  <si>
    <t>4121  Convenio 313-09 Petronio Alvarez</t>
  </si>
  <si>
    <t>A.6.3  PAGO DE CONVENIOS O CONTRATOS DE SUMINISTRO DE ENERGÍA ELÉCTRICA PARA EL SERVICIO DE ALUMBRADO PÚBLICO O PARA EL MANTENIMIENTO Y EXPANSIÓN DEL SERVICIO DE ALUMBRADO PÚBLICO</t>
  </si>
  <si>
    <t>RECURSOS PARA EL PAGO DE CONVENIOS O CONTRATOS CELEBRADOS CON EMPRESAS DE SERVICIOS PÚBLICO PARA EL SUMINISTRO DE ENERGÍA ELÉCTRICA Y/O MANTENIMIENTO Y EXPANSIÓN DEL SERVICIO DE ALUMBRADO PÚBLICO</t>
  </si>
  <si>
    <t>42030010012 - Soluciones de vivienda “Mi segunda casa”, según Programa del Gobierno Nacional</t>
  </si>
  <si>
    <t xml:space="preserve">41050020005-1208 A diciembre de 2019, se han realizado 5 estrategias artísticas y culturales en los barrios de la comuna, para promover su identidad y vocación cultural </t>
  </si>
  <si>
    <t>2-3030304010506  Prima de navidad</t>
  </si>
  <si>
    <t>4122  Convenio Accion Social FIP</t>
  </si>
  <si>
    <t>A.6.4  PREINVERSIÓN EN INFRAESTRUCTURA</t>
  </si>
  <si>
    <t>GASTOS RELACIONADOS CON ESTUDIOS QUE PERMITAN ESTABLECER LA FACTIBILIDAD TÉCNICA, ECONÓMICA, FINANCIERA Y AMBIENTAL DE LOS PROYECTOS A REALIZAR</t>
  </si>
  <si>
    <t>42030010013 - Ferias de servicios y ofertas sobre soluciones habitacionales para población de estrato 1 y 2</t>
  </si>
  <si>
    <t xml:space="preserve">44040010001-1209 A diciembre de 2019, se han cualificado 2000 personas con acompañamiento, intermediación laboral y orientación ocupacional con entidades idóneas con un mínimo de capacitación 180 horas. 
</t>
  </si>
  <si>
    <t>2-3030304010508  Bonificacion especial de recreación</t>
  </si>
  <si>
    <t>4123  Convenio Accion Social - Municipio (Desplazados)</t>
  </si>
  <si>
    <t>A.6.5  CONSTRUCCIÓN, ADECUACIÓN Y MANTENIMIENTO DE INFRAESTRUCTURA DE SERVICIOS PÚBLICOS</t>
  </si>
  <si>
    <t>RECURSOS ORIENTADOS A LA CONSTRUCCIÓN, ADECUACIÓN Y MANTENIMIENTO DE LA INFRAESTRUCTURA REQUERIDA PARA LA PRESTACIÓN DE SERVICIOS PÚBLICOS</t>
  </si>
  <si>
    <t>42030020001 - Plan Maestro de silvicultura urbana formulado, adoptado e implementado</t>
  </si>
  <si>
    <t xml:space="preserve">44010010002-1210 A diciembre de 2019, se han cualificado 2000 personas para el emprendimiento con entidades idóneas y con acompañamiento y asistencia técnica en mercadeo, componente administrativo y contable y formalización con un mínimo de capacitación 180 horas.
</t>
  </si>
  <si>
    <t>2-3030304010509  auxilio de movilización</t>
  </si>
  <si>
    <t>4124  Convenio Min Educacion ICARO- Municipio de Cali</t>
  </si>
  <si>
    <t>A.6.6  OBRAS DE ELECTRIFICACIÓN RURAL</t>
  </si>
  <si>
    <t>RECURSOS ORIENTADOS A LA FINANCIACIÓN DE OBRAS DE ELECTRIFICACIÓN RURAL</t>
  </si>
  <si>
    <t>42030020002 - Vegetación de las zonas verdes y jardines urbanos con mantenimiento</t>
  </si>
  <si>
    <t xml:space="preserve">43010010009-1211 A diciembre de 2019, se han constituido y capacitado 48 comités de vecinos para la convivencia y dotado los barrios de la comuna 12 sistemas de alerta y monitoreo
</t>
  </si>
  <si>
    <t>2-3030304010510  Bonificacion dificil acceso</t>
  </si>
  <si>
    <t>4125  Convenio 0124/11 Petronio Alvarez</t>
  </si>
  <si>
    <t>A.6.7  DISTRIBUCIÓN DE GAS COMBUSTIBLE</t>
  </si>
  <si>
    <t>INVERSIÓNES ORIENTADAS A GARANTIZAR LA DISTRIBUCIÓN DE GAS COMBUSTIBLE, DESDE UN SITIO DE ACOPIO O DESDE UN GASODUCTO CENTRAL HASTA LA INSTALACIÓN DE UN CONSUMIDOR FINAL INCLUYENDO CONEXIÓN Y MEDICIÓN</t>
  </si>
  <si>
    <t>42030020003 - Individuos vegetales producidos en el Vivero Municipal</t>
  </si>
  <si>
    <t>42030020014-1212 A diciembre de 2019, se ha recuperado ambiental y paisajísticamente 20 zonas blandas de separadores viales, parques y zonas verdes, con empoderamiento de la comunidad</t>
  </si>
  <si>
    <t>2-3030304010511  Prima academica</t>
  </si>
  <si>
    <t>4126  Convenio 755-11 mpio-invias</t>
  </si>
  <si>
    <t>A.6.8  TELEFONÍA PUBLICA CONMUTADA</t>
  </si>
  <si>
    <t>INVERSIÓNES ORIENTADAS A GARANTIZAR LA PRESTACIÓN DEL SERVICIO DE TRANSMISIÓN CONMUTADA DE VOZ A TRAVÉS DE LA RED TELEFÓNICA CON ACCESO GENERALIZADO AL PÚBLICO</t>
  </si>
  <si>
    <t>42030020004 - Áreas de espacio público adoptado</t>
  </si>
  <si>
    <t xml:space="preserve">42030020014-1213 A diciembre de 2019, se han ejecutado 4 eventos de recreación en cada uno de las zonas recuperadas, para generar cultura ciudadana
</t>
  </si>
  <si>
    <t>2-3030304010512  Dotacion (ley 70/88)</t>
  </si>
  <si>
    <t>4127  Convenio 592/12 coldeportes</t>
  </si>
  <si>
    <t>A.6.9  TELEFONÍA LOCAL MÓVIL EN EL SECTOR RURAL</t>
  </si>
  <si>
    <t>INVERSIÓNES ORIENTADAS A GARANTIZAR LA PRESTACIÓN DEL SERVICIO DE TRANSMISIÓN CONMUTADA DE VOZ A TRAVÉS DEL SERVICIO DE TELEFONÍA MÓVIL RURAL CON ACCESO GENERALIZADO AL PÚBLICO</t>
  </si>
  <si>
    <t>42030020005 - Parques emblemáticos urbanos mayores a 20.000 metros, adecuados</t>
  </si>
  <si>
    <t xml:space="preserve">42030020014-1214 A diciembre de 2019, se han realizado 4 estrategias artísticas y culturales "la cultura se toma tu comuna", promoviendo sentido de pertenencia en las zonas recuperadas.
</t>
  </si>
  <si>
    <t>2-3030304010513  Auxilio muerto</t>
  </si>
  <si>
    <t>4128  Convenio 593/12 coldeportes</t>
  </si>
  <si>
    <t>A.6.12  PAGO DE DÉFICIT DE INVERSIÓN EN SERVICIOS PÚBLICOS</t>
  </si>
  <si>
    <t>RECURSOS DESTINADOS AL PAGO DE DÉFICIT DE INVERSIÓN EN EL SECTOR SERVICIOS PUBLICOS</t>
  </si>
  <si>
    <t>42030020006 - Accesos de la ciudad diseñados y adecuados urbanísticamente</t>
  </si>
  <si>
    <t>41040030004-1215 A diciembre de 2019, se han realizado 15 estudios y diseños para intervenir las sedes educativas de la comuna</t>
  </si>
  <si>
    <t>2-3030304010514  Sentencias  Judiciales</t>
  </si>
  <si>
    <t>4129  Convenio 596/12 coldeportes</t>
  </si>
  <si>
    <t>NO*  A.7   VIVIENDA</t>
  </si>
  <si>
    <t>RECURSOS ORIENTADOS A LA FINANCIACIÓN DE LOS PLANES, PROYECTOS Y ACTIVIDADES, CON EL OBJETO DE PROMOVER LA ADQUISICIÓN, CONSTRUCCIÓN Y MEJORAMIENTO DE LA VIVIENDA</t>
  </si>
  <si>
    <t xml:space="preserve">42030020007 - Manual de construcción sostenible formulado, adoptado y divulgado </t>
  </si>
  <si>
    <t xml:space="preserve">41040030004-1216 A diciembre de 2019, se han realizado 15 intervenciones (mantenimiento, adecuación y/o construcción de espacios, previo concepto técnico) en las sedes educativas de la comuna
</t>
  </si>
  <si>
    <t>2-3030304010515  Vacaciones</t>
  </si>
  <si>
    <t>4130  Convenio 602/12 coldeportes</t>
  </si>
  <si>
    <t>A.7.1  SUBSIDIOS PARA ADQUISICIÓN DE VIVIENDA DE INTERÉS SOCIAL</t>
  </si>
  <si>
    <t>APORTES EN DINERO QUE REALIZA LA ENTIDAD TERRITORIAL, QUE SE OTORGA POR ÚNICA VEZ AL BENEFICIARIO, ATENDIENDO A CRITERIOS DE FOCALIZACIÓN Y QUE CONSTITUYE UN COMPLEMENTO DE SU AHORRO, CRÉDITO U OTROS APORTES PARA FACILITAR LA COMPRA DE VIVIENDA.</t>
  </si>
  <si>
    <t>42030020008 - Corredores ambientales urbanos (Cali, Meléndez, aguas del Sur y Cañaveralejo) diseñados y adecuados</t>
  </si>
  <si>
    <t>41010030006-1217 A diciembre de 2019, se han formado 5000 padres, madres, cuidadores y cabeza de hogar, en pautas de crianza para el desarrollo de competencias para la convivencia, el autocuidado y la prevención del consumo de SPA y el uso inadecuado del alcohol.</t>
  </si>
  <si>
    <t>2-3030304010516  Interes a la Cesantia</t>
  </si>
  <si>
    <t>4131  Convenio 619/12 coldeportes</t>
  </si>
  <si>
    <t>A.7.2  SUBSIDIOS PARA MEJORAMIENTO DE VIVIENDA DE INTERÉS SOCIAL</t>
  </si>
  <si>
    <t>APORTES EN DINERO REALIZADOS POR LA ENTIDAD TERRITORIAL, OTORGADOS POR ÚNICA VEZ AL BENEFICIARIO, ATENDIENDO A CRITERIOS DE FOCALIZACIÓN Y QUE CONSTITUYE UN COMPLEMENTO DE SU AHORRO, CRÉDITO U OTROS APORTES PARA FACILITAR EL MEJORAMIENTO DE VIVIENDA.</t>
  </si>
  <si>
    <t xml:space="preserve">42030020009 - Canales de aguas lluvias priorizados en POT, adecuados ambiental y paisajísticamente y dotados como espacio público. </t>
  </si>
  <si>
    <t xml:space="preserve">41010030006-1218 A diciembre de 2019, han participado 150 personas de organizaciones comunitarias y la Red del Buen Trato en estrategias pedagógicas orientas a promover el respeto a la diversidad, el desarrollo de competencias para la convivencia, el autocuidado, la prevención del consumo de SPA y alcohol. </t>
  </si>
  <si>
    <t>2-3030304010517  Bonificacion dec 1566</t>
  </si>
  <si>
    <t>4132  Convenio 626/12 coldeportes</t>
  </si>
  <si>
    <t>A.7.3  PLANES Y PROYECTOS DE MEJORAMIENTO DE VIVIENDA Y SANEAMIENTO BÁSICO</t>
  </si>
  <si>
    <t>INVERSIÓN REALIZADA POR LA ENTIDAD TERRITORIAL EN EL  DESARROLLO DE PLANES Y PROYECTOS QUE FACILITAN EL MEJORAMIENTO DE VIVIENDA Y SANEAMIENTO BÁSICO</t>
  </si>
  <si>
    <t>42030020010 - Zonas críticas de espacios públicos recuperados</t>
  </si>
  <si>
    <t xml:space="preserve">41010020011-1219 A diciembre de 2019, 160 adolescentes y jóvenes vinculados a factores de riesgo, participan de procesos culturales </t>
  </si>
  <si>
    <t>2-303030403  Servicios Personales Indirectos</t>
  </si>
  <si>
    <t>4133  Convenio dagma-fonam 06f-2012</t>
  </si>
  <si>
    <t>A.7.4  PLANES Y PROYECTOS DE CONSTRUCCIÓN DE VIVIENDA EN SITIO PROPIO</t>
  </si>
  <si>
    <t>INVERSIÓN REALIZADA POR LA ENTIDAD TERRITORIAL EN EL DESARROLLO DE PLANES Y PROYECTOS  QUE FACILITAN LA CONSTRUCCIÓN DE VIVIENDA EN SITIO PROPIO</t>
  </si>
  <si>
    <t>42030020011 - Comerciantes informales regulados en sistemas modulares</t>
  </si>
  <si>
    <t>41010020001-1220 A diciembre de 2019, 160 adolescentes y jóvenes vinculados a factores de riesgo, participan de procesos deportivos</t>
  </si>
  <si>
    <t>2-3030304050101  caja de compensación</t>
  </si>
  <si>
    <t>4134  Convenio municipio-icbf 2391</t>
  </si>
  <si>
    <t>A.7.5  PLANES Y PROYECTOS PARA LA ADQUISICIÓN Y/O CONSTRUCCIÓN DE VIVIENDA</t>
  </si>
  <si>
    <t>INVERSIÓN REALIZADA POR LA ENTIDAD TERRITORIAL EN EL DESARROLLO DE PLANES Y PROYECTOS  QUE FACILITAN LA ADQUISICIÓN Y/O CONSTRUCCIÓN DE VIVIENDA</t>
  </si>
  <si>
    <t>42030020012 - Zonas críticas y emblemáticas con descontaminación visual</t>
  </si>
  <si>
    <t xml:space="preserve">41050020009-1221 A diciembre de 2019, se han realizado 8 producciones artísticas y culturales, con jóvenes vinculados a factores de riesgo, destinadas a transformar imaginarios y prácticas culturales que “naturalizan” la violencia, la criminalidad y la ilegalidad.
</t>
  </si>
  <si>
    <t xml:space="preserve">2-3030304050102  Aportes cesantias </t>
  </si>
  <si>
    <t>4135  Convenio 0290/13 Petronio Alvarez</t>
  </si>
  <si>
    <t>A.7.6  SUBSIDIOS PARA REUBICACIÓN DE VIVIENDAS ASENTADAS EN ZONAS ALTO RIESGO</t>
  </si>
  <si>
    <t>PRESTACIÓN PÚBLICA ASISTENCIAL DE CARÁCTER ECONÓMICO Y DE DURACIÓN DETERMINADA PARA PROMOVER Y APOYAR PROGRAMAS DE REUBICACIÓN DE VIVIENDAS UBICADAS EN ZONAS DE ALTO RIESGO ATENDIENDO A CRITERIOS DE FOCALIZACIÓN.</t>
  </si>
  <si>
    <t>42030020013 - Bienes de uso público restituidos</t>
  </si>
  <si>
    <t xml:space="preserve">42010040003-1222 A diciembre de 2019, se ha realizado el mantenimiento de 1,5 kilómetros lineales de vía en la comuna, previo concepto de viabilidad técnica
</t>
  </si>
  <si>
    <t xml:space="preserve">2-3030304050103  Aportes salud </t>
  </si>
  <si>
    <t>4136  Conv 16/2013 Mpio Min vivienda</t>
  </si>
  <si>
    <t>A.7.7  PROYECTOS DE TITULACIÓN Y LEGALIZACIÓN DE PREDIOS</t>
  </si>
  <si>
    <t>INVERSIÓN REALIZADA POR LA ENTIDAD TERRITORIAL DESTINADA A LA FINANCIACIÓN DE PROYECTOS DE TITULACIÓN Y LEGALIZACIÓN DE PREDIOS</t>
  </si>
  <si>
    <t>42030020014 - Zonas blandas de separadores viales, parques y zonas verdes recuperadas ambiental y paisajísticamente con empoderamiento ciudadano a través de intervenciones recreativas y de estrategias artísticas y lúdicas</t>
  </si>
  <si>
    <t xml:space="preserve">42010040002-1223 A diciembre de 2019, se han construido 0,7 kilómetros lineales de pavimento, previo concepto de viabilidad técnica
</t>
  </si>
  <si>
    <t xml:space="preserve">2-3030304050104  Aportes pensión </t>
  </si>
  <si>
    <t>4137  Convenio 271/13 coldeportes</t>
  </si>
  <si>
    <t>A.7.8  PREINVERSIÓN EN INFRAESTRUCTURA</t>
  </si>
  <si>
    <t xml:space="preserve">42030020015 - Fuentes y monumentos localizados en espacio público con mantenimiento. </t>
  </si>
  <si>
    <t xml:space="preserve">42010010006-1224 A diciembre de 2019, se han mantenido y/o construido 500 metros cuadrados de andén, previo concepto de viabilidad técnica y esquema básico </t>
  </si>
  <si>
    <t>2-3030304050105  riesgos profesionales A.R.P. (Accidentes de trabajo y enf. Prof)</t>
  </si>
  <si>
    <t>4138  Convenio 272/13 coldeportes</t>
  </si>
  <si>
    <t>A.7.11  PAGO DE DÉFICIT DE INVERSIÓN EN VIVIENDA</t>
  </si>
  <si>
    <t>RECURSOS DESTINADOS AL PAGO DE DÉFICIT DE INVERSIÓN EN EL SECTOR VIVIENDA</t>
  </si>
  <si>
    <t xml:space="preserve">42030020016 - Mobiliario urbano concesionado con mantenimiento y reposición </t>
  </si>
  <si>
    <t xml:space="preserve">42010010003-1225 A diciembre de 2019, se ha realizado el mantenimiento de 4 puentes peatonales, previo concepto de viabilidad técnica
</t>
  </si>
  <si>
    <t>2-3030304050106  Servicio Nacional de aprendizaje (SENA ley 21/82)</t>
  </si>
  <si>
    <t>4139  Convenio 2123075 FONADE</t>
  </si>
  <si>
    <t>NO*  A.8   AGROPECUARIO</t>
  </si>
  <si>
    <t xml:space="preserve">SECTOR ORIENTADO AL DESARROLLO DE ACTIVIDADES TENDIENTES A PROMOVER EL DESARROLLO AGROPECUARIO  </t>
  </si>
  <si>
    <t>42030020017 - Política Pública de espacio público municipal formulada y adoptada</t>
  </si>
  <si>
    <t>42030040005-1226 A diciembre de 2019, se ha construido 1 equipamiento deportivo y recreativo en la comuna, siempre y cuando existan lotes de propiedad del municipio que se puedan utilizar para esta actividad</t>
  </si>
  <si>
    <t>2-3030304050107  Instituto Colombiano de Bienestar familiar (ICBF Ley 89/88)</t>
  </si>
  <si>
    <t xml:space="preserve">4140  Convenio 862/13 Min educacion </t>
  </si>
  <si>
    <t>A.8.1  PREINVERSIÓN EN INFRAESTRUCTURA</t>
  </si>
  <si>
    <t>42030020018 - Inventario de zonas verdes públicas actualizado</t>
  </si>
  <si>
    <t>42030040006-1227 A diciembre de 2019, se ha realizado la adecuación o mantenimiento de 25 escenarios deportivos y recreativos en la comuna</t>
  </si>
  <si>
    <t>2-3030304050108  Escuela Superior de Administración pública (ESAP Ley 21/82)</t>
  </si>
  <si>
    <t>4141  Conv 049/13 APC Colombia</t>
  </si>
  <si>
    <t>A.8.2  MONTAJE, DOTACIÓN Y MANTENIMIENTO DE GRANJAS EXPERIMENTALES</t>
  </si>
  <si>
    <t>RECURSOS ORIENTADOS POR LA ENTIDAD TERRITORIAL PARA REALIZAR EL MONTAJE, DOTACIÓN Y  MANTENIMIENTO DE LAS GRANJAS EXPERIMENTALES</t>
  </si>
  <si>
    <t>42030030001 - Planes parciales de renovación urbana implementados</t>
  </si>
  <si>
    <t xml:space="preserve">42030040007-1228 A diciembre de 2019, se ha realizado el mantenimiento a 1 equipamiento cultural.
</t>
  </si>
  <si>
    <t>2-3030304050109  Escuelas Industriales e institutos técnicos (ley 21/82)</t>
  </si>
  <si>
    <t>4142  Convenio 721/13 coldeportes</t>
  </si>
  <si>
    <t>NO*  A.8.3   PROYECTOS DE CONSTRUCCIÓN Y MANTENIMIENTO DE DISTRITOS DE RIEGO Y ADECUACIÓN DE TIERRAS</t>
  </si>
  <si>
    <t>RECURSOS ORIENTADOS POR LA ENTIDAD TERRITORIAL A PROYECTOS DE CONSTRUCCIÓN Y MANTENIMIENTO DE DISTRITOS DE RIEGO  Y ADECUACIÓN DE TIERRAS</t>
  </si>
  <si>
    <t>42030030002 - Planes parciales de renovación urbana adoptados.</t>
  </si>
  <si>
    <t xml:space="preserve">41010010005-1229 A diciembre de 2019, se ha adecuado 1 equipamiento  recreativo para la primera infancia en el marco de la Política Nacional de Cero a Siempre
</t>
  </si>
  <si>
    <t>2-303030405011001  Fondo Nacional Prest. Sociales magisterio-Patronal docentes</t>
  </si>
  <si>
    <t>4143  Convenio 2133562/13  Fonade</t>
  </si>
  <si>
    <t>A.8.3.1  PROYECTOS DE CONSTRUCCIÓN DE DISTRITOS DE RIEGO Y ADECUACIÓN DE TIERRAS</t>
  </si>
  <si>
    <t>RECURSOS ORIENTADOS POR LA ENTIDAD TERRITORIAL A PROYECTOS DE CONSTRUCCIÓN DE DISTRITOS DE RIEGO  Y ADECUACIÓN DE TIERRAS</t>
  </si>
  <si>
    <t>42030030003 - Proyectos Urbanos formulados en áreas con tratamiento de renovación urbana R3.</t>
  </si>
  <si>
    <t xml:space="preserve">41010010007-1230 A diciembre de 2019, se han adecuado 2 equipamientos culturales para la primera infancia en el marco de la Política Nacional de Cero a Siempre
</t>
  </si>
  <si>
    <t xml:space="preserve">2-30303040501100301  Aportes cesantias </t>
  </si>
  <si>
    <t>4144  Convenio 2123298/13  Fonade</t>
  </si>
  <si>
    <t>A.8.3.2  PROYECTOS DE MANTENIMIENTO DE DISTRITOS DE RIEGO Y ADECUACIÓN DE TIERRAS</t>
  </si>
  <si>
    <t>RECURSOS ORIENTADOS POR LA ENTIDAD TERRITORIAL A MANTENIMIENTO DE DISTRITOS DE RIEGO  Y ADECUACIÓN DE TIERRAS</t>
  </si>
  <si>
    <t>42030030004 - Proyectos del Plan Especial de Manejo y Protección del Centro Histórico - PEMP-CH, gestionados para su ejecución.</t>
  </si>
  <si>
    <t xml:space="preserve">42030040001-1231 A diciembre de 2019, se ha realizado el mantenimiento y adecuación de 4 sedes comunales
</t>
  </si>
  <si>
    <t xml:space="preserve">2-30303040501100302  Aportes salud </t>
  </si>
  <si>
    <t>4145  Convenio 20133833/13  Fonade</t>
  </si>
  <si>
    <t>A.8.3.3  OBRAS DE REHABILITACIÓN, COMPLEMENTACIÓN, AMPLIACIÓN Y/O MODERNIZACIÓN DE DISTRITOS DE ADECUCACIÓN DE TIERRAS</t>
  </si>
  <si>
    <t>COMPRENDE LOS GASTOS ENCAMINADOS AL REHABILITACIÓN, COMPLEMENTACIÓN, AMPLIACIÓN Y/O MODERNIZACIÓN DE DISTRITOS DE ADECUACIÓN DE TIERRAS</t>
  </si>
  <si>
    <t>42030030005 - Formulación del Proyecto de vivienda compartida en el centro de Cali, adecuada para los hogares provenientes de renovación urbana.</t>
  </si>
  <si>
    <t xml:space="preserve">42030040004-1232 A diciembre de 2019, se ha realizado el mantenimiento del CALI 
</t>
  </si>
  <si>
    <t>2-303030405011002  Fondo Nacional Prest. Sociales magisterio-Aportes docentes</t>
  </si>
  <si>
    <t>4146  Convenio 090/13  DPS</t>
  </si>
  <si>
    <t>A.8.4  PROMOCIÓN DE ALIANZAS, ASOCIACIONES U OTRAS FORMAS ASOCIATIVAS DE PRODUCTORES</t>
  </si>
  <si>
    <t>GASTOS RELACIONADOS CON LAS ACTIVIDADES REALIZADAS PARA LA PROMOCIÓN DE ALIANZAS, ASOCIACIONES U OTRAS FORMAS ASOCIATIVAS DE PRODUCTORES</t>
  </si>
  <si>
    <t>42030030006 - Implementación componentes de planes de gestión social con población vulnerable habitantes en las áreas de renovación urbana – Ciudad Paraíso</t>
  </si>
  <si>
    <t>42030040005-1301 A diciembre de 2019, se han construido 2 escenarios deportivos y recreativos en la comuna, siempre y cuando existan lotes de propiedad del municipio que se puedan utilizar para esta actividad.</t>
  </si>
  <si>
    <t xml:space="preserve">2-30303040501100401  Aportes salud </t>
  </si>
  <si>
    <t>4147  Convenio 2850/13  invias</t>
  </si>
  <si>
    <t>A.8.5  PROGRAMAS Y PROYECTOS DE ASISTENCIA TÉCNICA DIRECTA RURAL</t>
  </si>
  <si>
    <t>INVERSIÓNES ORIENTADAS AL DESARROLLO DE PROGRAMAS Y PROYECTOS QUE TENGAN EL OBJETIVO DE PRESTAR ASISTENCIA TÉCNICA AGROPECUARIA DE FORMA DIRECTA EN EL ÁREA RURAL DEL MUNICIPIO</t>
  </si>
  <si>
    <t xml:space="preserve">42030030007 - Formulación e implementación de proyecto de intervención integral de espacio público y peatonalización en zonas estratégicas de la ciudad </t>
  </si>
  <si>
    <t>42030040006-1302 A diciembre de 2019, se ha realizado la adecuación o mantenimiento de 30 equipamientos deportivos y recreativos en la comuna</t>
  </si>
  <si>
    <t xml:space="preserve">2-30303040501100402  Aportes pensión </t>
  </si>
  <si>
    <t>4148  Convenio 2133628/14  Fonade S.S.F.</t>
  </si>
  <si>
    <t>A.8.6  PAGO DEL PERSONAL TÉCNICO VINCULADO A LA PRESTACIÓN DEL SERVICIO DE ASISTENCIA TÉCNICA DIRECTA RURAL</t>
  </si>
  <si>
    <t>PAGO DEL PERSONAL TÉCNICO VINCULADO NECESARIO PARA LA EJECUCIÓN DE UN PROYECTO DE ASISTENCIA TÉCNICA DIRECTA RURAL</t>
  </si>
  <si>
    <t>42030040001 - Equipamientos comunitarios, sedes comunales, Centro de Integración Social, Casa Matria y centro de desarrollo comunitario con mantenimiento y adecuación.</t>
  </si>
  <si>
    <t>42030040007-1303 A diciembre de 2019, se ha realizado el mantenimiento y adecuación de 1 equipamientos culturales.</t>
  </si>
  <si>
    <t>2-3030304050201  Servicio Nacional de aprendizaje (SENA ley 21/82)</t>
  </si>
  <si>
    <t>4149  Convenio 0249/14 Petronio Alvarez</t>
  </si>
  <si>
    <t>A.8.7  CONTRATOS CELEBRADOS CON  ENTIDADES PRESTADORAS DEL SERVICIO DE ASISTENCIA TÉCNICA DIRECTA RURAL</t>
  </si>
  <si>
    <t xml:space="preserve">SUMA CANCELADA  A UN TERCERO POR CONTRATO REALIZADO PARA LA PRESTACIÓN DEL SERVICIO DE ASISTENCIA TÉCNICA DIRECTA RURAL </t>
  </si>
  <si>
    <t>42030040002 - Nuevos equipamientos comunitarios para la atención a las poblaciones, sedes comunales urbanas y rurales construidas.</t>
  </si>
  <si>
    <t xml:space="preserve">41010010005-1304 A diciembre de 2019, se han adecuado 4 equipamientos recreativos para la primera infancia en el marco de la Política Nacional de Cero a Siempre
</t>
  </si>
  <si>
    <t>2-3030304050202  Instituto Colombiano de Bienestar familiar (ICBF Ley 89/88)</t>
  </si>
  <si>
    <t>4150  Convenio 839/14 MEN</t>
  </si>
  <si>
    <t xml:space="preserve">A.8.8  DESARROLLO DE PROGRAMAS Y PROYECTOS PRODUCTIVOS EN EL MARCO DEL PLAN AGROPECUARIO </t>
  </si>
  <si>
    <t>INVERSIÓN ORIENTADA AL DESARROLLO DE PROGRAMAS Y PROYECTOS EN EL MARCO DEL PLAN AGROPECUARIO</t>
  </si>
  <si>
    <t>42030040003 - Centros de Administración Local Integrado – CALI construidos.</t>
  </si>
  <si>
    <t xml:space="preserve">41010010007-1305 A diciembre de 2019, se han adecuado 2 equipamientos culturales para la primera infancia en el marco de la Política Nacional de Cero a Siempre
</t>
  </si>
  <si>
    <t>2-3030304050203  Escuelas Industriales e institutos técnicos (ley 21/82)</t>
  </si>
  <si>
    <t>4151  Convenio 0459/14 min justicia y der</t>
  </si>
  <si>
    <t>A.8.11  PAGO DE DÉFICIT DE INVERSIÓN EN DESARROLLO AGROPECUARIO</t>
  </si>
  <si>
    <t>RECURSOS DESTINADOS AL PAGO DE DÉFICIT DE INVERSIÓN EN EL SECTOR DESARROLLO AGROPECUARIO</t>
  </si>
  <si>
    <t xml:space="preserve">42030040004 - Centros de Administración Local Integrado – CALI, con mantenimiento y adecuación. </t>
  </si>
  <si>
    <t xml:space="preserve">41010020001-1306 A diciembre de 2019, se han vinculado 6000 niños, niñas y adolescentes en procesos de iniciación deportiva
</t>
  </si>
  <si>
    <t>2-3030304050204  Escuela Superior de Administración pública (ESAP Ley 21/82)</t>
  </si>
  <si>
    <t>4152  Convenio municipio-icbf 1342</t>
  </si>
  <si>
    <t>A.8.12  PROMOCION DE PROYECTOS PRODUCTIVOS  DE DESARROLLO RURAL BAJO EN CARBONO</t>
  </si>
  <si>
    <t>PROMOCIÓN DE PROYECTOS QUE CONTRIBUYEN A LA SOSTENIBLIDAD AMBIENTAL , SOCIAL, Y ECONÓMICA Y QUE INCORPOREN ELEMENTOS QUE PROMUEVAN LA DISMINUCIÓN DE EMISIONES DE GASES EFECTO INVERNADERO  (ART. 2 LEY 1450 DE 2011)</t>
  </si>
  <si>
    <t>42030040005 - Escenarios deportivos y recreativos construidos en comunas y corregimientos</t>
  </si>
  <si>
    <t xml:space="preserve">41050010007-1307 A diciembre de 2019, se han realizado 4 juegos deportivos y recreativos tradicionales y no tradicionales </t>
  </si>
  <si>
    <t>2-3030304050205  Aportes de cesantías</t>
  </si>
  <si>
    <t>4153  Conv unid atenc y rep  vict 1432</t>
  </si>
  <si>
    <t>NO*  A.9   TRANSPORTE</t>
  </si>
  <si>
    <t>SECTOR DE INVERSIÓN ORIENTADO A LA CONSTRUCCIÓN Y CONSERVACIÓN DE LA INFRAESTRUCTURA DE TRANSPORTE DE LA ENTIDAD TERRITORIAL</t>
  </si>
  <si>
    <t>42030040006 - Escenarios deportivos en comunas y corregimientos mantenidos, adecuados, rehabilitados y mejorados.</t>
  </si>
  <si>
    <t>41010020002-1308 A diciembre de 2019, se han realizado 4 juegos deportivos intercolegiados</t>
  </si>
  <si>
    <t>2-3030304050206  aportes salud</t>
  </si>
  <si>
    <t>4154  Conv 117/15 FONSECON policia</t>
  </si>
  <si>
    <t xml:space="preserve">A.9.1  CONSTRUCCIÓN DE VÍAS </t>
  </si>
  <si>
    <t>ES EL CONJUNTO DE TODAS LAS OBRAS DE INFRAESTRUCTURA A EJECUTAR  EN UNA VÍA PROYECTADA, EN UN TRAMO FALTANTE MAYOR AL 30% DE UNA VÍA EXISTENTE Y/O EN VARIANTES QUE SEAN DE LA ADMINISTRACIÓN DE LA ENTIDAD TERRITORIAL.</t>
  </si>
  <si>
    <t>42030040007 - Equipamientos culturales del municipio con mantenimiento y adecuación</t>
  </si>
  <si>
    <t xml:space="preserve">41050020011-1309 A diciembre de 2019, se han vinculado en iniciación artística 2000 personas de los diferentes grupos poblacionales y étnicos en cualquier edad.
</t>
  </si>
  <si>
    <t>2-3030304050207  aportes pension</t>
  </si>
  <si>
    <t>4155  Convenio 283/15 coldeportes</t>
  </si>
  <si>
    <t>A.9.2  MEJORAMIENTO DE VÍAS</t>
  </si>
  <si>
    <t>CONSISTE BÁSICAMENTE EN EL CAMBIO DE ESPECIFICACIONES Y DIMENSIONES DE LA VÍA O PUENTES;  PARA LO CUAL, SE HACE NECESARIA LA CONSTRUCCIÓN DE OBRAS EN INFRAESTRUCTURA YA EXISTENTE</t>
  </si>
  <si>
    <t>42030040008 - Equipamientos culturales construidos.</t>
  </si>
  <si>
    <t xml:space="preserve">41050020012-1310 A diciembre de 2019, se ha fortalecido la formación artística de 2000 personas de diferentes grupos poblacionales y étnicos en cualquier edad.
</t>
  </si>
  <si>
    <t>2-3030304050208  riesgos profesionales A.R.P. (Accidentes de trabajo y enf. Prof)</t>
  </si>
  <si>
    <t>4156  Convenio 315/15 coldeportes</t>
  </si>
  <si>
    <t>A.9.3  REHABILITACIÓN DE VÍAS</t>
  </si>
  <si>
    <t>ACTIVIDADES QUE TIENEN POR OBJETO RECONSTRUIR O RECUPERAR LAS CONDICIONES INICIALES DE LA VÍA DE MANERA QUE SE CUMPLAN LAS ESPECIFICACIONES TÉCNICAS CON QUE FUE DISEÑADA.</t>
  </si>
  <si>
    <t>42030040009 - IPS de la red pública mejorada</t>
  </si>
  <si>
    <t xml:space="preserve">41050020015-1311 A diciembre de 2019, se han realizado 6 encuentros artísticos intercolegiados 
</t>
  </si>
  <si>
    <t>2-3030304050209  Sin situacion de fondos(Fondo Nacional de Prestac.Sociales del Magisterio)</t>
  </si>
  <si>
    <t>4157  Convenio 342/15 coldeportes</t>
  </si>
  <si>
    <t>A.9.4  MANTENIMIENTO RUTINARIO DE VÍAS</t>
  </si>
  <si>
    <t>CONSERVACIÓN CONTINUA QUE SE REALIZA EN VÍAS PAVIMENTADAS O NO (A INTERVALOS MENORES DE UN AÑO) DE LAS ZONAS LATERALES, Y A INTERVENCIONES DE EMERGENCIAS EN LA CARRETERA,CON EL FIN DE MANTENER LAS CONDICIONES ÓPTIMAS PARA LA TRANSITABILIDAD EN LA VIA</t>
  </si>
  <si>
    <t>42030040010 - Unidades móviles / ambulancias adquiridas para uso de las Empresas Sociales del Estado de primer nivel</t>
  </si>
  <si>
    <t xml:space="preserve">41050020005-1312 A diciembre de 2019, se han realizado 6 estrategias artísticas y culturales en los barrios de la comuna, para promover su identidad y vocación cultural 
</t>
  </si>
  <si>
    <t>2-3030304050211  Aportes parafiscales cajas de compensacion familiar</t>
  </si>
  <si>
    <t xml:space="preserve">4158  Conv 2151332/15 S.S.F. Fonade </t>
  </si>
  <si>
    <t>A.9.5  MANTENIMIENTO PERIÓDICO DE VÍAS</t>
  </si>
  <si>
    <t>SE REALIZA EN VÍAS PAVIMENTADAS Y EN AFIRMADO, COMPRENDE LA REALIZACIÓN DE ACTIVIDADES DE CONSERVACIÓN A INTERVALOS VARIABLES RELATIVAMENTE PROLONGADOS (3 A 5 AÑOS),DESTINADOS PRIMORDIALMENTE A RECUPERAR LOS DETERIOROS DE LA CAPA DE RODADURA OCASIONA</t>
  </si>
  <si>
    <t>42040010001 - Nacimientos o fuentes de agua en proceso de restauración</t>
  </si>
  <si>
    <t xml:space="preserve">44030010010-1313 A diciembre de 2019, 200 personas de grupos vulnerables han participado de actividades de turismo de naturaleza en la zona rural y urbana con fines educativos y ecológicos 
</t>
  </si>
  <si>
    <t>2-3030305010101  Sueldo</t>
  </si>
  <si>
    <t>4159  Convenio municipio-icbf 0911</t>
  </si>
  <si>
    <t>A.9.6  CONSTRUCCIÓN DE INSTALACIONES PORTUARIAS, FLUVIALES Y MARÍTIMAS</t>
  </si>
  <si>
    <t>CONJUNTO DE OBRAS DE INFRAESTRUCTURA A EJECUTAR QUE PERMITAN DISPONER DE INSTALACIONES PORTUARIAS, FLUVIALES Y MARÍTIMAS DE LA ENTIDAD TERRITORIAL.</t>
  </si>
  <si>
    <t xml:space="preserve">42040010002 - Áreas con implementación de barreras vivas con pasto vetiver en zonas estratégicas de la Cuenca Río Cali que contribuyan a la retención de suelo, producción de agua y de alimentos </t>
  </si>
  <si>
    <t>41050020011-1314 A diciembre de 2019, se han conformado y dotado 6 bandas marciales en la Comuna</t>
  </si>
  <si>
    <t>2-3030305010102  sobresueldo</t>
  </si>
  <si>
    <t>4160  Convenio 224/16 coldeportes</t>
  </si>
  <si>
    <t>A.9.7  MANTENIMIENTO DE INSTALACIONES PORTUARIAS, FLUVIALES Y MARÍTIMAS</t>
  </si>
  <si>
    <t xml:space="preserve">INVERSIÓNES ORIENTADAS A LA  CONSERVACIÓN CONTINUA DE LAS INSTALACIONES PORTUARIAS FLUVIALES O MARÍTIMAS QUE PERTENEZCA A LA ENTIDAD TERRITORIAL </t>
  </si>
  <si>
    <t>42040010003 - Áreas en proceso de reconversión agrícola y tecnológica hacia sistemas agroforestales y silvopastoriles en la zona rural</t>
  </si>
  <si>
    <t xml:space="preserve">42030020014-1315 A diciembre de 2019, se han recuperado ambiental y paisajísticamente 20 zonas blandas de separadores viales, parques y zonas verdes, con empoderamiento de la comunidad a través de estrategias lúdicas y artísticas 
</t>
  </si>
  <si>
    <t>2-3030305010103  incremento por antigüedad</t>
  </si>
  <si>
    <t>4161  Convenio 347/16 coldeportes</t>
  </si>
  <si>
    <t>A.9.8  CONSTRUCCIÓN DE TERMINALES DE TRANSPORTE Y AEROPUERTOS</t>
  </si>
  <si>
    <t>CONJUNTO DE OBRAS DE INFRAESTRUCTURA A EJECUTAR QUE PERMITAN DISPONER DE TERMINALES DE TRANSPORTE Y AEROPUERTOS A LA ENTIDAD TERRITORIAL.</t>
  </si>
  <si>
    <t>42040010004 - Familias asistidas para la implementación de cercas vivas y herramientas de manejo del paisaje (HMP)</t>
  </si>
  <si>
    <t xml:space="preserve">42010040003-1316 A diciembre de 2019, se ha realizado el mantenimiento de 1,5 kilómetros lineales de vía en la comuna, previo concepto de viabilidad técnica
</t>
  </si>
  <si>
    <t>2-30303050102  horas extras y dias festivos</t>
  </si>
  <si>
    <t>4162  Convenio 0509/16 Petronio Alvarez</t>
  </si>
  <si>
    <t>A.9.9  MEJORAMIENTO Y MANTENIMIENTO DE TERMINALES DE TRANSPORTE Y AEROPUERTOS</t>
  </si>
  <si>
    <t>EL MEJORAMIENTO CONSISTE EN LAS ACTIVIDADES DE CAMBIO DE ESPECIFICACIONES Y DIMENSIONES DE LOS TERMINALES DE TRANSPORTE Y AEROPUERTOS QUE PERTENEZCA A LA ENTIDAD TERRITORIAL Y EL MANTENIMIENTO A SU CONSERVACIÓN CONTINUA.</t>
  </si>
  <si>
    <t xml:space="preserve">42040010005 - Semilleros de cultura ciudadana conformados y consolidados en la zona rural para la protección del ambiente y los nacimientos de agua </t>
  </si>
  <si>
    <t xml:space="preserve">42010010006-1317 A diciembre de 2019, se han construido 700 metros cuadrados de anden en zonas de espacio público , previo concepto de viabilidad técnica y esquema básico
</t>
  </si>
  <si>
    <t>2-30303050103  indemnización por vacaciones</t>
  </si>
  <si>
    <t>4163  Conv emcali - conpes 3858/16 S.S.F.</t>
  </si>
  <si>
    <t>A.9.10  ESTUDIOS Y PREINVERSIÓN EN INFRAESTRUCTURA</t>
  </si>
  <si>
    <t>ES LA FASE PRELIMINAR PARA LA EJECUCIÓN DE UN PROYECTO DE INFRAESTRUCTURA QUE PERMITE, MEDIANTE ELABORACIÓN DE ESTUDIOS, DEMOSTRAR SUS BONDADES TÉCNICAS, ECONÓMICAS-FINANCIERAS, INSTITUCIONALES Y SOCIALES.</t>
  </si>
  <si>
    <t>42040010006 - Pequeños y medianos productores de los corregimientos con Asistencia Técnica Directa Rural (ATDR), para la producción de Sistemas Agrarios Sostenibles, con enfoque predial participativo, en buenas prácticas agrícolas (BPA) y las buenas prácticas de manufactura (BPM).</t>
  </si>
  <si>
    <t xml:space="preserve">44040010001-1318 A diciembre de 2019, se han cualificado 400 personas con acompañamiento, intermediación laboral y orientación ocupacional con entidades idóneas con un mínimo de capacitación 180 horas.
</t>
  </si>
  <si>
    <t>2-30303050104  prima tecnica</t>
  </si>
  <si>
    <t>4164  Convenio municipio-icbf 1194</t>
  </si>
  <si>
    <t>A.9.11  COMPRA DE MAQUINARIA Y EQUIPO</t>
  </si>
  <si>
    <t>COMPRA DE MAQUINARIA Y EQUIPO NECESARIA PARA  LA CONSTRUCCIÓN Y CONSERVACIÓN DE LA INFRAESTRUCTURA DE TRANSPORTE DE LA ENTIDAD TERRITORIAL</t>
  </si>
  <si>
    <t>42040010007 - Plan de restauración ecológica formulado, adoptado y con plan operativo trianual implementado</t>
  </si>
  <si>
    <t xml:space="preserve">44010010002-1319 A diciembre de 2019, se han cualificado 400 personas para el emprendimiento con entidades idóneas y con acompañamiento y asistencia técnica en mercadeo, componente administrativo y contable y articulación con la economía formal con un mínimo de capacitación 180 horas.
</t>
  </si>
  <si>
    <t>2-3030305010501  prima o subisidio de alimentación</t>
  </si>
  <si>
    <t>4165  Convenio 363/17 coldeportes</t>
  </si>
  <si>
    <t>A.9.12  INTERVENTORIA DE PROYECTOS DE CONSTRUCCIÓN Y MANTENIMIENTO DE INFRAESTRUCTURA DE TRANSPORTE</t>
  </si>
  <si>
    <t>COMPRENDE LAS MEDIDAS ADOPTADAS POR LA ENTIDAD PARA REALIZAR EL SEGUIMIENTO A LA EJECUCIÓN Y CALIDAD DE LOS PROYECTOS DE CONSTRUCCIÓN Y MANTENIMIENTO DE INFRAESTRUCTURA DE TRANSPORTE</t>
  </si>
  <si>
    <t xml:space="preserve">42040010008 - Instrumentos económicos de conservación ambiental reglamentados </t>
  </si>
  <si>
    <t xml:space="preserve">42030040001-1320 A diciembre de 2019, se ha realizado el mantenimiento y adecuación de 16 Equipamientos Comunitarios 
</t>
  </si>
  <si>
    <t>2-3030305010502  auxilio de transporte</t>
  </si>
  <si>
    <t>4166  Conv municipio-icbf 762517435</t>
  </si>
  <si>
    <t>A.9.15  SISTEMAS DE TRANSPORTE MASIVO</t>
  </si>
  <si>
    <t>RECURSOS DESTINADOS PARA LA INVERSIÓN EN SISTEMAS DE TRANSPORTE MASIVO QUE PERMITAN UNA MAYOR MOVILIDAD EN LA ENTIDAD TERRITORIAL</t>
  </si>
  <si>
    <t>42040010009 - Sistema de manejo, conservación y custodia para los predios de conservación del Municipio en cuencas abastecedoras de acueducto, implementado.</t>
  </si>
  <si>
    <t xml:space="preserve">42030040004-1321 A diciembre de 2019, se ha realizado el mantenimiento del CALI 
</t>
  </si>
  <si>
    <t>2-3030305010503  Bonificación servicios prestados</t>
  </si>
  <si>
    <t>4167  Convenio 0252/17 Petronio Alvarez</t>
  </si>
  <si>
    <t>A.9.16  PLANES DE TRÁNSITO, EDUCACIÓN, DOTACIÓN DE EQUIPOS Y SEGURIDAD VIAL</t>
  </si>
  <si>
    <t>INVERSIÓNES ORIENTADAS A LA ELABORACION DE PLANES DE TRANSITO, DOTACION DE EQUIPOS Y SEGURISDAD VIAL</t>
  </si>
  <si>
    <t>42040010010 - Sistema Municipal de Áreas Protegidas (SIMAP) reglamentado y operando</t>
  </si>
  <si>
    <t xml:space="preserve">41040030004-1322 A diciembre de 2019, se han realizado 14 estudios y diseños para intervenir las sedes educativas principales y sus respectivas sedes, de la comuna.
</t>
  </si>
  <si>
    <t>2-3030305010504  prima de servicios</t>
  </si>
  <si>
    <t>4168  Conv 004/17 ANS VIAL</t>
  </si>
  <si>
    <t>A.9.17  INFRAESTRUCTURA PARA TRANSPORTE NO MOTORIZADO (REDES PEATONALES Y CICLORUTAS)</t>
  </si>
  <si>
    <t>CONJUNTO DE OBRAS DE INFRAESTRUCTURA A EJECUTAR QUE PERMITAN DISPONER DE REDES PEATONALES Y CICLORUTAS</t>
  </si>
  <si>
    <t>42040010011 - Predios rurales privados con acompañamiento técnico piloto para el manejo del agua</t>
  </si>
  <si>
    <t xml:space="preserve">41040030004-1323 A diciembre de 2019, se han realizado 14 intervenciones (mantenimiento, adecuación y/o construcción de espacios, previo concepto técnico) en las sedes educativas de la comuna
</t>
  </si>
  <si>
    <t>2-3030305010505  prima de vacaciones</t>
  </si>
  <si>
    <t xml:space="preserve">4169  Conv 04/17 Estupefacientes sec salud </t>
  </si>
  <si>
    <t>A.9.18  PAGO DE DÉFICIT DE INVERSIÓN EN TRANSPORTE</t>
  </si>
  <si>
    <t>RECURSOS DESTINADOS AL PAGO DE DÉFICIT DE INVERSIÓN EN EL SECTOR TRANSPORTE</t>
  </si>
  <si>
    <t>42040010012 - Ecoparques de Santiago de Cali con planes de manejo adoptados y en implementación</t>
  </si>
  <si>
    <t xml:space="preserve">41040030007-1324 A diciembre de 2019, se ha realizado la dotación de 14 sedes educativas
 </t>
  </si>
  <si>
    <t>2-3030305010506  Prima de navidad</t>
  </si>
  <si>
    <t>4170  Conv municipio-icbf 762517923</t>
  </si>
  <si>
    <t>NO*  A.10   AMBIENTAL</t>
  </si>
  <si>
    <t>INVERSIÓN ORIENTADAS AL MANEJO, PROTECCIÓN, PRESERVACIÓN Y RECUPERACIÓN AMBIENTAL DE LA ENTIDAD TERRITORIAL.</t>
  </si>
  <si>
    <t>42040010013 - Planes de manejo de humedales formulados, adoptados e implementados</t>
  </si>
  <si>
    <t xml:space="preserve">43010010009-1401 A diciembre de 2019, se han constituido y capacitado 12 comités de vecinos para la convivencia y dotado los barrios de la comuna con 12 sistemas de alerta y monitoreo </t>
  </si>
  <si>
    <t>2-3030305010507  Otras primas de orden nacional (primas extraordinarias)</t>
  </si>
  <si>
    <t>4171  Conv municipio-icbf 762517924</t>
  </si>
  <si>
    <t xml:space="preserve">A.10.1  DESCONTAMINACIÓN DE CORRIENTES O DEPÓSITOS DE AGUA AFECTADOS POR VERTIMIENTOS </t>
  </si>
  <si>
    <t>INVERSIÓN ORIENTADA A  LA ELIMINACIÓN TOTAL O PARCIAL DE LA CONTAMINACIÓN DE CORRIENTES O DEPÓSITOS DE AGUA AFECTADOS POR VERTIMIENTOS EN EL MARCO DE UN PROYECTO</t>
  </si>
  <si>
    <t>42040010014 - Rondas hídricas acotadas</t>
  </si>
  <si>
    <t xml:space="preserve">41010020011-1402 A diciembre de 2019, 400 niños, niñas y adolescentes vinculados a factores de riesgo participan en estrategias artísticas, culturales, que posibiliten la construcción de su proyecto de vida 
</t>
  </si>
  <si>
    <t>2-3030305010508  Bonificacion especial de recreación</t>
  </si>
  <si>
    <t>4172  Convenio 1338/17 coldeportes</t>
  </si>
  <si>
    <t xml:space="preserve">A.10.2  DISPOSICIÓN, ELIMINACIÓN Y RECICLAJE DE RESIDUOS LÍQUIDOS Y SÓLIDOS </t>
  </si>
  <si>
    <t xml:space="preserve">INVERSIÓN ORIENTADA A LA CORRECTA DISPOSICIÓN, ELIMINACIÓN Y RECICLAJE DE RESIDUOS LÍQUIDOS Y SÓLIDOS PRODUCIDOS POR LA ENTIDAD TERRITORIAL EN EL MARCO DE UN PROGRAMA </t>
  </si>
  <si>
    <t>42040010015 - Plan de manejo de acuíferos elaborado y adoptado</t>
  </si>
  <si>
    <t>41010020001-1403 A diciembre de 2019, 400 adolescentes y jóvenes vinculados a factores de riesgo participan en estrategias deportivos y recreativas</t>
  </si>
  <si>
    <t>2-3030305010509  auxilio de movilización</t>
  </si>
  <si>
    <t>4173  CUR 040/17 EMCALI SSF</t>
  </si>
  <si>
    <t>A.10.3  CONTROL A LAS EMISIONES CONTAMINANTES DEL AIRE</t>
  </si>
  <si>
    <t>INVERSIÓN ORIENTADA AL CONTROL DE EMISIONES CONTAMINANTES DEL AIRE DE LA ENTIDAD TERRITORIAL</t>
  </si>
  <si>
    <t>42040010016 - Planes de ordenamiento del recurso hídrico – PORH formulado, adoptados y en implementación</t>
  </si>
  <si>
    <t>41010020008-1404 A diciembre de 2019, se han intervenido 400 jóvenes para desarrollar y potencializar sus habilidades a través de talleres teórico-prácticos que les permitan generar cambios en su entorno familiar, social, cultural, económico y político.</t>
  </si>
  <si>
    <t>2-3030305010510  Dotacion (ley 70/88)</t>
  </si>
  <si>
    <t>4174  CUR 051/17 EMCALI SSF</t>
  </si>
  <si>
    <t>A.10.4  MANEJO Y APROVECHAMIENTO DE CUENCAS Y MICROCUENCAS HIDROGRÁFICAS</t>
  </si>
  <si>
    <t>INVERSIÓN ORIENTADA AL MANEJO Y APROVECHAMIENTO DE CUENCAS Y MICROCUENCAS HIDROGRÁFICAS PERTENECIENTES A LA ENTIDAD TERRITORIAL EN EL MARCO DE UN PROYECTO</t>
  </si>
  <si>
    <t>42040010017 - Sistema de vigilancia y control del recurso hídrico fortalecido y operando</t>
  </si>
  <si>
    <t>44040010001-1405 A diciembre de 2019, se han cualificado a 90 personas con discapacidad, con acompañamiento, intermediación laboral y orientación ocupacional con entidades idóneas con un mínimo de capacitación 180 horas.</t>
  </si>
  <si>
    <t>2-3030305010511  auxilio muerto</t>
  </si>
  <si>
    <t>4201  convenio c.v.c./dagma 027-03</t>
  </si>
  <si>
    <t>A.10.5  CONSERVACIÓN DE MICROCUENCAS QUE ABASTECEN EL ACUEDUCTO, PROTECCIÓN DE FUENTES Y REFORESTACIÓN DE DICHAS CUENCAS</t>
  </si>
  <si>
    <t>INVERSIÓN ORIENTADA A LA CONSERVACIÓN DE MICROCUENCAS QUE ABASTECEN EL ACUEDUCTO MUNICIPAL, PROTECCIÓN DE FUENTES Y REFORESTACIÓN DE DICHAS CUENCAS</t>
  </si>
  <si>
    <t xml:space="preserve">42040010018 - Plan de acciones de reducción de carga contaminante a fuentes hídricas superficiales, ejecutado. </t>
  </si>
  <si>
    <t xml:space="preserve">44010010002-1406 A diciembre de 2019, se han cualificado a 200 personas para el emprendimiento con entidades idóneas y con acompañamiento y asistencia técnica en mercadeo, componente administrativo y contable y formalización con un mínimo de capacitación 180 horas.
</t>
  </si>
  <si>
    <t>2-3030305010512  Sentencias  Judiciales</t>
  </si>
  <si>
    <t>4202  convenio c.v.c./dagma 037-04</t>
  </si>
  <si>
    <t>A.10.6  EDUCACIÓN AMBIENTAL NO FORMAL</t>
  </si>
  <si>
    <t>INVERSIÓN ORIENTADA AL DESARROLLO DE PROYECTOS DE EDUCACIÓN AMBIENTAL NO FORMAL</t>
  </si>
  <si>
    <t>42040010019 - Intervenciones de protección del medio ambiente efectuadas, debido a los efectos negativos que genera la presencia del caracol africano en las 22 comunas del Municipio</t>
  </si>
  <si>
    <t>41010040003-1407 A diciembre de 2019, se ha realizado formación en el cuidado, manejo, proyecto de vida y derechos a 100 cuidadores de personas con discapacidad y adultos mayores</t>
  </si>
  <si>
    <t>2-3030305010514  Sentencias Conciliaciones</t>
  </si>
  <si>
    <t xml:space="preserve">A.10.7  ASISTENCIA TÉCNICA EN RECONVERSIÓN TECNOLÓGICA </t>
  </si>
  <si>
    <t>RECURSOS ORIENTADOS A LA PRESTACIÓN DE ASISTENCIA TÉCNICA EN RECONVERSIÓN TECNOLÓGICA DE LA INDUSTRIA UBICADA EN LA ENTIDAD TERRITORIAL EN EL MARCO DE UN PROYECTO</t>
  </si>
  <si>
    <t xml:space="preserve">42040010020 - Baldíos del municipio localizados en área rural con vocación ecosistémica, administrados </t>
  </si>
  <si>
    <t>41010040005-1408 A diciembre de 2019, se han vinculado 400 adultos mayores en actividades que promueven el estilo de vida saludable, autocuidado y acondicionamiento físico.</t>
  </si>
  <si>
    <t>2-3030305010515  Vacaciones</t>
  </si>
  <si>
    <t>4203  convenio c.v.c./dagma 071-05</t>
  </si>
  <si>
    <t>NO*  A.10.8   CONSERVACIÓN, PROTECCIÓN, RESTAURACIÓN Y APROVECHAMIENTO DE RECURSOS NATURALES Y DEL MEDIO AMBIENTE</t>
  </si>
  <si>
    <t>RECURSOS ORIENTADOS A LA CONSERVACIÓN, PROTECCIÓN, RESTAURACIÓN Y APROVECHAMIENTO DE LOS RECURSOS NATURALES Y DEL MEDIO AMBIENTE DE LA ENTIDAD TERRITORIAL</t>
  </si>
  <si>
    <t>42040020001 - Bocaminas ilegales cerradas conforme a resoluciones de la mesa interinstitucional.</t>
  </si>
  <si>
    <t xml:space="preserve">41010040004-1409 A diciembre de 2019, se han realizado 2 encuentros intergeneracionales.
</t>
  </si>
  <si>
    <t>2-3030305010516  Interes a la Cesantia</t>
  </si>
  <si>
    <t>4204  convenio c.v.c./dagma 066-01</t>
  </si>
  <si>
    <t xml:space="preserve">A.10.8.1  CONSERVACIÓN, PROTECCIÓN, RESTAURACIÓN Y APROVECHAMIENTO SOSTENIBLE  DE LOS ECOSISTEMAS FORESTALES </t>
  </si>
  <si>
    <t xml:space="preserve">ACCIONES ORIENTADAS A CONSERVAR, PROTEGER, RESTAURAR Y APROVECHAR DE MANERA SOSTENIBLE  LOS ECOSISTEMAS FORESTALES.  DECRETO LEY 2811 DE 1974 </t>
  </si>
  <si>
    <t>42040020002 - Infraestructura de control y vigilancia ambiental en las Cuencas Cali y Pance construidos y en funcionamiento</t>
  </si>
  <si>
    <t>42030040004-1410 A diciembre de 2019, se ha adecuado el CALI para facilitar la accesibilidad de las personas vulnerables.</t>
  </si>
  <si>
    <t>2-303030503  Servicios Personales Indirectos</t>
  </si>
  <si>
    <t>4205  convenio c.v.c. Dagma 009-00</t>
  </si>
  <si>
    <t>A.10.8.2  CONSERVACIÓN, PROTECCIÓN, RESTAURACIÓN Y APROVECHAMIENTO SOSTENIBLE DE ECOSISTEMAS DIFERENTES A LOS FORESTALES</t>
  </si>
  <si>
    <t xml:space="preserve">ACCIONES ORIENTADAS A CONSERVAR, PROTEGER, RESTAURAR Y APROVECHAR DE MANERA SOSTENIBLE  LOS ECOSISTEMAS DIFERENTES A LOS FORESTALES.  DECRETO LEY 2811 DE 1974 </t>
  </si>
  <si>
    <t>42040020003 - Línea ECO de respuesta a las afectaciones de los recursos naturales, solicitadas por la ciudadanía, fortalecida con múltiples canales (Telefonía, web, dispositivos móviles), integrados a los sistemas de información del Municipio y su estructura operativa.</t>
  </si>
  <si>
    <t xml:space="preserve">43010020001-1411 A diciembre de 2019, se ha adecuado 1 equipamiento público de seguridad y justicia para facilitar la accesibilidad de las personas vulnerables.
</t>
  </si>
  <si>
    <t>2-30303050301  Honorarios y servicios tecnicos</t>
  </si>
  <si>
    <t>4206  convenio c.v.c. Dagma 151-06</t>
  </si>
  <si>
    <t>A.10.8.3  PAGO DE SERVICIOS AMBIENTALES PARA LA CONSERVACIÓN (DISTINTOS A LOS DEL DECRETO 953 DE 2013)</t>
  </si>
  <si>
    <t>RETRIBUCIÓN ECONÓMICA POR LA CONSERVACIÓN Y PROTECCION DE LOS RECURSOS NATURALES DIFERENTES A LA ORIGINADA POR LA ADQUISICIÓN DE AREAS DE INTERES PARA ACUEDUCTOS MUNICIPALES</t>
  </si>
  <si>
    <t>42040020004 - Gestión ambiental en el sector empresarial promovida e implementada, direccionada a la reducción de la huella de carbono, mercados verdes y producción más limpia</t>
  </si>
  <si>
    <t xml:space="preserve">41020010002-1412 A diciembre de 2019, se han entregado 100 dotaciones técnicas a población con diversidad funcional de la Comuna 14 </t>
  </si>
  <si>
    <t>2-30303050302  Aseo</t>
  </si>
  <si>
    <t>4207  convenio becas paces</t>
  </si>
  <si>
    <t>A.10.9  ADQUISICIÓN DE PREDIOS DE RESERVA HÍDRICA Y ZONAS DE RESERVA NATURALES</t>
  </si>
  <si>
    <t>INVERSIÓN ORIENTADA A LA ADQUISICIÓN DE PREDIOS QUE CONSTITUYEN RESERVA HÍDRICA Y ZONAS DE RESERVA NATURAL DE LA ENTIDAD TERRITORIAL EN EL MARCO DE UN PROYECTO</t>
  </si>
  <si>
    <t>42040020005 - Sistema de Vigilancia de Calidad del Aire, SVCASC fortalecido y en operación</t>
  </si>
  <si>
    <t>42030040006-1413 A diciembre de 2019, se ha adecuado el espacio del centro multifuncional CIMPADF para la población con diversidad funcional de la comuna 14, siempre y cuando sea propiedad del municipio.</t>
  </si>
  <si>
    <t>2-30303050303  Vigilancia</t>
  </si>
  <si>
    <t>4208  Convenio 649- Gobernacion-secret.cultura</t>
  </si>
  <si>
    <t>NO*  A.10.10   ADQUISICIÓN DE ÁREAS DE INTERÉS PARA ACUEDUCTOS MUNICIPALES Y PAGO DE SERVICIOS AMBIENTALES (Art. 210 Ley 1450 de 2011)</t>
  </si>
  <si>
    <t>INVERSIÓN ORIENTADA A LA ADQUISICIÓN DE ÁREAS DE INTERÉS PARA ACUEDUCTOS MUNICIPALES Y PAGO DE SERVICIOS AMBIENTALES, DE CONFORMIDAD CON EL ARTÍCULO 210 DE LA LEY 1450 DE 2011.</t>
  </si>
  <si>
    <t>42040020006 - Plan de Aire Limpio, definido, adoptado e implementado</t>
  </si>
  <si>
    <t>41020010010-1414 A diciembre de 2019, se ha realizado 1 juego recreativo a personas con diversidad funcional</t>
  </si>
  <si>
    <t>2-30303050304  Prestacion servicios persona natural</t>
  </si>
  <si>
    <t>4209  convenio c.v.c. Dagma 025-07</t>
  </si>
  <si>
    <t>A.10.10.1  ADQUISICIÓN DE ÁREAS DE INTERÉS PARA EL ACUEDUCTO MUNICIPAL</t>
  </si>
  <si>
    <t>INVERSIÓN ORIENTADA A LA ADQUISICIÓN DE ÁREAS DE INTERÉS PARA EL ACUEDUCTO MUNICIPAL, DE CONFORMIDAD CON EL ARTÍCULO 210 DE LA LEY 1450 DE 2011.</t>
  </si>
  <si>
    <t>42040020007 - Plan de Adaptación y Mitigación al Cambio Climático, diseñado, adoptado y en implementación.</t>
  </si>
  <si>
    <t xml:space="preserve">42030040005-1415 A diciembre de 2019, se han construido 1 escenarios deportivos y recreativos en la comuna, siempre y cuando existan lotes de propiedad del municipio que se puedan utilizar para esta actividad
</t>
  </si>
  <si>
    <t>2-30303050305  Prestacion servicios persona juridica</t>
  </si>
  <si>
    <t>4210  convenio c.v.c. Dagma 2008 (PENDIENTE Nº)</t>
  </si>
  <si>
    <t>A.10.10.2  PAGO DE SERVICIOS AMBIENTALES</t>
  </si>
  <si>
    <t>INVERSIÓN ORIENTADA AL PAGO DE SERVICIOS AMBIENTALES, DE CONFORMIDAD CON EL ARTÍCULO 210 DE LA LEY 1450 DE 2011.</t>
  </si>
  <si>
    <t>42040020008 - Plan de reducción de impactos ambientales en el sector industrial, comercial y de servicios en ejecución</t>
  </si>
  <si>
    <t xml:space="preserve">42030040006-1416 A diciembre de 2019, se ha realizado la adecuación o mantenimiento de 23 equipamientos deportivos y recreativos en la comuna
</t>
  </si>
  <si>
    <t>2-3030305050101  caja de compensación</t>
  </si>
  <si>
    <t>4211  convenio c.v.c. Dagma 2009</t>
  </si>
  <si>
    <t>A.10.11  REFORESTACIÓN Y CONTROL DE EROSIÓN</t>
  </si>
  <si>
    <t xml:space="preserve">INVERSIÓN ORIENTADA A LA REFORESTACIÓN Y EL CONTROL DE LA EROSIÓN DEL TERRITORIO DE LA ENTIDAD TERRITORIAL </t>
  </si>
  <si>
    <t>42040020009 - Usos del suelo y procesos urbanísticos sujetos a esquemas de implantación y regularización, con impactos ambientales controlados</t>
  </si>
  <si>
    <t xml:space="preserve">42030040007-1417 A diciembre de 2019, se ha realizado el mantenimiento y adecuación de 2 equipamiento cultural.
</t>
  </si>
  <si>
    <t xml:space="preserve">2-3030305050102  Aportes cesantias </t>
  </si>
  <si>
    <t>4212  Covennio 346 fortalecimiento nutricional integral del municipio 09</t>
  </si>
  <si>
    <t>A.10.14  MANEJO ARTIFICIAL DE CAUDALES (RECUPERACIÓN DE LA NAVEGABILIDAD DEL RÍO,  HIDROLOGÍA, MANEJO DE INUNDACIONES, CANAL NAVEGABLE Y ESTIAJE)</t>
  </si>
  <si>
    <t>INVERSIÓN ORIENTADA AL MANEJO ARTIFICIAL DE CAUDALES  PERTENECIENTES A LA ENTIDAD TERRITORIAL EN EL MARCO DE UN PROYECTO</t>
  </si>
  <si>
    <t>42040020010 - Plan de mejora del ambiente sonoro, formulado, adoptado e implementado</t>
  </si>
  <si>
    <t xml:space="preserve">41010010005-1418 A diciembre de 2019, se han adecuado 2 escenarios  recreativos para la primera infancia en el marco de la Política Nacional de Cero a Siempre
</t>
  </si>
  <si>
    <t xml:space="preserve">2-3030305050103  Aportes salud </t>
  </si>
  <si>
    <t>4213  convenio c.v.c. Dagma 2010</t>
  </si>
  <si>
    <t>A.10.15  COMPRA DE TIERRAS PARA PROTECCIÓN DE MICROCUENCAS ASOCIADAS AL RÍO MAGDALENA</t>
  </si>
  <si>
    <t>INVERSIÓN ORIENTADA A LA ADQUISICIÓN DE TIERRAS NECESARIAS PARA LA PROTECCION DE MICROCUENCAS ASOCIADAS AL RIO GRANDE DE LA MAGDALENA  DE LA ENTIDAD TERRITORIAL EN EL MARCO DE UN PROYECTO</t>
  </si>
  <si>
    <t>42040020011 - Empresas que realizan aprovechamiento de flora y fauna silvestre controladas y en proceso de regulación</t>
  </si>
  <si>
    <t xml:space="preserve">41010010007-1419 A diciembre de 2019, se han adecuado 2 equipamientos culturales para la primera infancia en el marco de la Política Nacional de Cero a Siempre
</t>
  </si>
  <si>
    <t xml:space="preserve">2-3030305050104  Aportes pensión </t>
  </si>
  <si>
    <t>4214  Convenio Gobern-Mpio( Desarr.T)</t>
  </si>
  <si>
    <t>A.10.16  PAGO DE DÉFICIT DE INVERSIÓN EN AMBIENTE</t>
  </si>
  <si>
    <t>RECURSOS DESTINADOS AL PAGO DE DÉFICIT DE INVERSIÓN EN EL SECTOR AMBIENTE</t>
  </si>
  <si>
    <t>42040020012 - Centro de atención y valoración de fauna silvestre, diseñado, construido y en operación.</t>
  </si>
  <si>
    <t xml:space="preserve">41010020001-1420 A diciembre de 2019, se han vinculado 6000 niños, niñas y adolescentes en iniciación deportiva
</t>
  </si>
  <si>
    <t>2-3030305050105  riesgos profesionales A.R.P. (Accidentes de trabajo y enf. Prof)</t>
  </si>
  <si>
    <t>4215  Convenio CVC-DAGMA 2011</t>
  </si>
  <si>
    <t xml:space="preserve">A.10.17  EJECUCIÓN DE OBRAS DE REDUCCIÓN DEL RIESGO DE DESASTRES (MITIGACIÓN) EN CUENCAS HIDROGRÁFICAS </t>
  </si>
  <si>
    <t>INVERSIÓN ORIENTADA A LAS OBRAS DE REDUCCIÓN DEL RIESGO DE DESASTRES EN CUENCAS HIDROGRAFICAS(DECRETO 1729 DE 2002)</t>
  </si>
  <si>
    <t>42040020013 - Centro de atención y valoración de flora silvestre diseñado, construido y en operación.</t>
  </si>
  <si>
    <t xml:space="preserve">41050010007-1421 A diciembre de 2019, se han realizado 2 juegos deportivos y recreativos tradicionales y no tradicionales
</t>
  </si>
  <si>
    <t>2-3030305050106  Servicio Nacional de aprendizaje (SENA ley 21/82)</t>
  </si>
  <si>
    <t>4216  Convenio CVC-DAGMA 2012</t>
  </si>
  <si>
    <t>NO*  A.10.18   PROMOCION DE NEGOCIOS VERDES</t>
  </si>
  <si>
    <t>PROMOCIÓN EN EL TERRITORIO DE MERCADOS (OFERTA Y DEMANDA) DONDE SE TRANSAN BIENES Y SERVICIOS DE NEGOCIOS VERDES Y SOSTENIBLES (ONVS, 2014)</t>
  </si>
  <si>
    <t xml:space="preserve">42040020014 - Red de monitoreo de ruido ambiental diseñada, implementada y operando </t>
  </si>
  <si>
    <t>41050020011-1422 A diciembre de 2019, se han vinculado en iniciación artística 1500 personas de los diferentes grupos poblacionales.</t>
  </si>
  <si>
    <t>2-3030305050107  Instituto Colombiano de Bienestar familiar (ICBF Ley 89/88)</t>
  </si>
  <si>
    <t>4217  Convenio CVC-DAGMA 015/ 11</t>
  </si>
  <si>
    <t xml:space="preserve">A.10.18.1  BIENES Y SERVICIOS SOSTENIBLES PROVENIENTES DE RECURSOS NATURALES </t>
  </si>
  <si>
    <t>PROMOCIÓN DE PROYECTOS DE BIOCOMERCIO, AGROSISTEMAS SOSTENIBLES Y NEGOCIOS PARA LA RESTAURACIÓN (Plan Estratégico Nacional de Mercados Verdes)</t>
  </si>
  <si>
    <t xml:space="preserve">42040030001 - Política y plan municipal de educación ambiental institucionalizados. </t>
  </si>
  <si>
    <t xml:space="preserve">41050020012-1423 A diciembre de 2019, se ha fortalecido la formación artística de 1000 personas de diferentes grupos poblacionales
</t>
  </si>
  <si>
    <t>2-3030305050108  Escuela Superior de Administración pública (ESAP Ley 21/82)</t>
  </si>
  <si>
    <t>4218  Convenio CVC-DAGMA 2013</t>
  </si>
  <si>
    <t>A.10.18.2  ECOPRODUCTOS INDUSTRIALES</t>
  </si>
  <si>
    <t>PROMOCION DE PROYECTOS  DE APROVECHAMIENTO Y VALORIZACIÓN DE RESIDUOS, FUENTES NO CONVENCIONALES DE ENERGÍA RENOVABLE, CONSTRUCCIÓN SOSTENIBLE, OTROS BIENES Y SERVICIOS VERDES SOSTENIBLES</t>
  </si>
  <si>
    <t>42040030002 - Proyectos ciudadanos de educación ambiental –PROCEDA, desarrollados en las comunas y corregimientos del Municipio de Cali, para fortalecer la cultura ambiental ciudadana.</t>
  </si>
  <si>
    <t xml:space="preserve">41050020005-1424 A diciembre de 2019, se han realizado 2 estrategias artísticas y culturales en los barrios de la comuna, para promover su identidad y vocación cultural 
</t>
  </si>
  <si>
    <t>2-3030305050109  Escuelas Industriales e institutos técnicos (ley 21/82)</t>
  </si>
  <si>
    <t>4219  Convenio CVC-DAGMA 2014</t>
  </si>
  <si>
    <t xml:space="preserve">A.10.18.3  MERCADO DE CARBONO </t>
  </si>
  <si>
    <t>PROMOCIÓN DE PROYECTOS QUE INCLUYEN UN SISTEMA DE COMERCIO A TRAVES DE LOS CUALES SE PUEDE VENDER O ADQUIRIR REDUCCION DE EMISIONES DE GASES EFECTO INVERNADERO (MERCADO REGULADO Y MERCADO VOLUNTARIO)</t>
  </si>
  <si>
    <t>42040030003 - Sistema de gestión ambiental comunitario – SIGAC, operando</t>
  </si>
  <si>
    <t xml:space="preserve">44030010010-1425 A diciembre de 2019, 60 personas de grupos vulnerables han participado de actividades de turismo de naturaleza en la zona rural del municipio
</t>
  </si>
  <si>
    <t>2-3030305050201  Servicio Nacional de aprendizaje (SENA ley 21/82)</t>
  </si>
  <si>
    <t>4220  Convenio CVC-DAGMA 2015</t>
  </si>
  <si>
    <t>NO*  A.10.19   CAMBIO CLIMÁTICO (ADAPTACIÓN Y MITIGACION AL CAMBIO CLIMÁTICO)</t>
  </si>
  <si>
    <t>INVERSIONES ORIENTADAS A DISEÑAR E IMPLEMENTAR MEDIDAS DE ADAPTACIÓN A LOS EFECTOS DEL CAMBIO CLIMÁTICO Y ACCIONES DE MITIGACIÓN AL CAMBIO CLIMÁTICO (ART 2 LEY 1753 DE 2015 Y CONPES 3700 DE 2011)</t>
  </si>
  <si>
    <t>42040030004 - Sistema de caracterización y seguimiento de la cultura ambiental, implementado.</t>
  </si>
  <si>
    <t xml:space="preserve">42030040006-1426 A diciembre de 2019, se ha adecuado 1 equipamiento publico para facilitar la recreación y el deporte a las personas con diversidad funcional de la comuna 14, siempre y cuando exista lote de propiedad del municipio </t>
  </si>
  <si>
    <t>2-3030305050202  Instituto Colombiano de Bienestar familiar (ICBF Ley 89/88)</t>
  </si>
  <si>
    <t>4221  Convenio CVC-DAGMA 2016</t>
  </si>
  <si>
    <t xml:space="preserve">A.10.19.1  FORMULACION DE PLANES DE CAMBIO CLIMÁTICO </t>
  </si>
  <si>
    <t>INSTRUMENTO QUE BUSCA IDENTIFICAR E  IMPLEMETAR  ALTERNATIVAS VIABLES DE ADAPTACIÓN Y MITIGACIÓN  AL CAMBIO CLIMÁTICO DE MANERA ARTICULADA CON INSTRUMENTOS DE ORDENAMIENTO AMBIENTAL, TERRITORIAL Y SECTORIAL (ARTICULO 2 LEY 1753 DE 2015 Y CONPES 3700 DE 2011)</t>
  </si>
  <si>
    <t>42040040001 - Índice de eficacia de acciones de prevención, vigilancia y control de enfermedades zoonóticas</t>
  </si>
  <si>
    <t xml:space="preserve">42030020014-1427 A diciembre de 2019, se ha recuperado ambiental y paisajísticamente 10 zonas blandas de separadores viales, parques y zonas verdes, con empoderamiento de la comunidad
</t>
  </si>
  <si>
    <t>2-3030305050203  Escuelas Industriales e institutos técnicos (ley 21/82)</t>
  </si>
  <si>
    <t>4222  Convenio CVC-DAGMA 2017</t>
  </si>
  <si>
    <t>A.10.19.2  FORTALECIMIENTO DE CAPACIDADES LOCALES PARA LA APROPIACION Y/O FORMULACION DE PROYECTOS DE  ADAPTACION Y MITIGACION AL CAMBIO CLIMATICO</t>
  </si>
  <si>
    <t>GENERACIÓN Y FORTALECIMIENTO DE CAPACIDADES LOCALES PARA LA APROPIACION Y/O FORMULACIÓN DE PROYECTOS DE ADAPTACIÓN  Y MITIGACION AL CAMBIO CLIMATICO  A TRAVÉS DEL FINANCIAMENTO DE ESFUERZOS TECNOLÓGICOS, ACUMULACIÓN DE CAPACIDADES Y FORMACION DE CAPITAL HUMANO (ART. 76.5.7 LEY 715 DE 2001)</t>
  </si>
  <si>
    <t>42040040002 - Fases de construcción e implementación del Centro de prevención de zoonosis, protección, bienestar y atención integral animal (Hospital Animal)</t>
  </si>
  <si>
    <t xml:space="preserve">42030020014-1428 A diciembre de 2019, se han ejecutado 4 eventos de recreación en cada una de las zonas recuperadas, para generar cultura ciudadana
</t>
  </si>
  <si>
    <t>2-3030305050204  Escuela Superior de Administración pública (ESAP Ley 21/82)</t>
  </si>
  <si>
    <t>4223  CONV 76.25.16.755 ICBF valle educacion</t>
  </si>
  <si>
    <t>NO*  A.10.19.3   ADAPTACIÓN AL CAMBIO CLIMÁTICO</t>
  </si>
  <si>
    <t>INVERSIONES ORIENTADAS A REDUCIR LA VULNERABILIDAD DEL TERRITORIO E INCREMENTAR SU CAPACIDAD DE RESPUESTA FRENTE A LAS AMENAZAS E IMPACTOS DEL CAMBIO CLIMÁTICO (ARTICULO 2 LEY 1753 DE 2015 Y CONPES 3700 DE 2011)</t>
  </si>
  <si>
    <t>42040040003 - Personas educadas en buenas prácticas de tenencia de animales domésticos</t>
  </si>
  <si>
    <t xml:space="preserve">42030020014-1429 A diciembre de 2019, se han realizado 2 estrategias artísticas y culturales "la cultura se toma tu comuna", promoviendo sentido de pertenencia en las zonas recuperadas
</t>
  </si>
  <si>
    <t>2-3030305050205  Aportes de cesantías</t>
  </si>
  <si>
    <t>4224  Convenio CVC-DAGMA 2018</t>
  </si>
  <si>
    <t>A.10.19.3.1  ANÁLISIS DE IMPACTO Y/O  RIESGO Y/O VULNERABILIDAD A SEQUIAS, INUNDACIONES O ASCENSO DEL NIVEL DEL MAR  CON ESCENARIOS DE CAMBIO CLIMÁTICO PARA PLANIFICACION DEL TERRITORIO</t>
  </si>
  <si>
    <t>ESTUDIOS QUE PERMITAN IDENTIFICAR AMENAZAS DE ORIGEN HIDROMETEREOLÓGICO, CONSOLIDAR LA INFORMACIÓN DE EXPOSICIÓN, ESTIMAR LA VULNERABILIDAD, EVALUAR RIESGO DERIVADO DE EVENTOS METEOROLÓGICOS Y CLIMÁTICOS AMENAZANTES (ARTICULO 2 LEY 1753 DE 2015 Y CONPES 3700 DE 2011)</t>
  </si>
  <si>
    <t xml:space="preserve">42050010001 - Evaluación de riesgo por sismos y movimientos en masa elaborada </t>
  </si>
  <si>
    <t xml:space="preserve">41040030004-1430 A diciembre de 2019, se han realizado 4 estudios y diseños para intervenir las sedes educativas de la comuna
</t>
  </si>
  <si>
    <t>2-3030305050206  aportes salud</t>
  </si>
  <si>
    <t>4225  Convenio indervalle 2871/17</t>
  </si>
  <si>
    <t>A.10.19.3.2  PROYECTOS DE ADAPTACION AL CAMBIO CLIMATICO BASADO EN ECOSISTEMAS / COMUNIDADES</t>
  </si>
  <si>
    <t>PROMOVER , COFINANCIAR O EJECUTAR PROYECTOS DE RESTAURACIÓN DE ECOSISTEMAS QUE BUSQUEN REDUCIR EL RIESGO Y VULNERABILIDAD DE LAS COMUNIDADES A LOS EFECTOS ASOCIADOS AL CAMBIO CLIMÁTICO  (ARTÍCULO 76.5.5 LEY 715 DE 2001 Y ARTICULO 2 LEY 1753 DE 2015)</t>
  </si>
  <si>
    <t xml:space="preserve">42050010002 - Evaluación de riesgo por inundaciones de los tributarios del Río Cauca, elaboradas </t>
  </si>
  <si>
    <t>41040030004-1431 A diciembre de 2019, se han realizado 6 intervenciones (mantenimiento, adecuación y/o construcción de espacios, previo concepto técnico) en las sedes educativas de la comuna</t>
  </si>
  <si>
    <t>2-3030305050207  aportes pension</t>
  </si>
  <si>
    <t>4301  Convenio EMCALI- Secretaria de Infraestructura y Valorizacion</t>
  </si>
  <si>
    <t>NO*  A.10.19.4   MITIGACION AL CAMBIO CLIMÁTICO</t>
  </si>
  <si>
    <t>INVERSIONES DESTINADAS A DEFINIR Y REDUCIR LAS EMISIONES NETAS O LAS TENDENCIAS DE CRECIMIENTO DE LAS EMISIONES DE  GASES EFECTO INVERNADERO (CO2, CH4, N2O, HFC, PFC, SF6) (ART. 2  Y ART. 175 LEY 1753 DE 2015)</t>
  </si>
  <si>
    <t>42050010003 - Evaluación de riesgo por inundaciones pluviales elaboradas.</t>
  </si>
  <si>
    <t>41040030005-1432 A diciembre de 2019, se ha realizado la adquisición de 2 lotes para la ampliación de las sedes educativas de la comuna</t>
  </si>
  <si>
    <t>2-3030305050208  riesgos profesionales A.R.P. (Accidentes de trabajo y enf. Prof)</t>
  </si>
  <si>
    <t>4302  CONVENIO COOPERACIÓN EMCALI- MUNICIPIO DE CALI</t>
  </si>
  <si>
    <t>A.10.19.4.1  ASISTENCIA TECNICA PARA LA RECONVERSIÓN PRODUCTIVA ORIENTADA A LA REDUCCION DE EMISIONES DE GEI</t>
  </si>
  <si>
    <t>APOYO TÉCNICO QUE SE BRINDE PARA GENERAR CAMBIOS EN LAS ACTIVIDADES PRODUCTIVAS CON EL FIN DE HACERLAS MAS SOSTENIBLES Y DISMINUIR LAS EMISIONES DE GASES EFECTO IINVERNADERO  (ART. 76.5.7. LEY 715 DE 2001, ART. 175 LEY 1753 DE 2015)</t>
  </si>
  <si>
    <t xml:space="preserve">42050010004 - Evaluación de riesgo por inundaciones del Río Cauca en El Hormiguero, elaborada. </t>
  </si>
  <si>
    <t xml:space="preserve">41040030007-1433 A diciembre de 2019, se ha realizado la dotación de 9 sedes educativas 
</t>
  </si>
  <si>
    <t>2-3030305050211  Aportes parafiscales cajas de compensacion familiar</t>
  </si>
  <si>
    <t>4303  Convenio EMCALI- Municipio de Cali Megaobras</t>
  </si>
  <si>
    <t>A.10.19.4.2  IMPLEMENTACION DE PROYECTOS DE REDUCCION DE EMISIONES DE GEI POR DEFORESTACION Y DEGRADACIÓN DE BOSQUES  ( ART. 76.5.2. LEY 715 DE 2001)</t>
  </si>
  <si>
    <t>PROMOVER , COFINANCIAR O EJECUTAR PROYECTOS ORIENTADOS A REDUCIR LAS EMISIONES DE GASES EFECTO INVERNADERO DEBIDOS A LA DEFORESTACION Y DEGRADACIÓN DE BOSQUES</t>
  </si>
  <si>
    <t xml:space="preserve">42050010005 - Evaluaciones de riesgo por fenómenos de origen tecnológico y humano no intencional elaboradas </t>
  </si>
  <si>
    <t>42010040003-1434 A diciembre de 2019, se ha realizado el mantenimiento de 1,5 kilómetros  lineales de vía en la comuna, previo concepto de viabilidad técnica</t>
  </si>
  <si>
    <t>2-30303070101  Sueldos de personal de nomina</t>
  </si>
  <si>
    <t>4304  Convenio EMCALI- Municipio 0186/12</t>
  </si>
  <si>
    <t>A.10.19.4.3  IMPLEMENTACION DE PROYECTOS  DE REDUCCION DE EMISIONES GEI EN  SECTORES EMISORES ( ART. 76.5.2. LEY 715 DE 2001)</t>
  </si>
  <si>
    <t>PROMOVER , COFINANCIAR O EJECUTAR DE PROYECTOS ORIENTADOS A REDUCIR LAS EMISIONES DE GASES EFECTO INVERNADERO EN SECTORES EMISORES DIFERENTES AL DE DEFORESTACION Y DEGRADACION DE BOSQUES</t>
  </si>
  <si>
    <t>42050010006 - Redes para el monitoreo de fenómenos de origen natural y humano no intencional en operación</t>
  </si>
  <si>
    <t>42010040002-1435 A diciembre de 2019, se han construido 2 kilómetros lineales de pavimento en la comuna, previo concepto de viabilidad técnica</t>
  </si>
  <si>
    <t>2-30303070102  horas extras y dias festivos</t>
  </si>
  <si>
    <t>4305  Convenio EDPT dagua</t>
  </si>
  <si>
    <t>A.10.19.4.4  ACCIONES DE CONTROL DE LA DEFORESTACIÓN Y DEGRADACIÓN DE BOSQUES  (ART. 75.6 LEY 715 DE 2001)</t>
  </si>
  <si>
    <t>ACTIVIDADES DE MONITOREO Y CONTROL DE LA DEFORESTACIÓN Y PARTICIPACIÓN EN ACCIONES DE GOBERNANZA FORESTAL  DE MANERA ARTICULADA CON LAS CORPORACIONES O AUTORIDADES AMBIENTALES(ART. 75.6 LEY 715 DE 2001)</t>
  </si>
  <si>
    <t>42050010007 - Diseño e instalación de mapas de riesgo didácticos por comuna y corregimiento, donde se especifique las acciones preventivas frente a cada desastre</t>
  </si>
  <si>
    <t xml:space="preserve">42010010006-1436 A diciembre de 2019, se ha realizado el mantenimiento y/o construcción de 500 metros cuadrados de andén en la comuna, previo concepto de viabilidad técnica y esquema básico
</t>
  </si>
  <si>
    <t>2-30303070103  bonificacion servicios prestados</t>
  </si>
  <si>
    <t>4306  Convenio EDPT la cumbre</t>
  </si>
  <si>
    <t>A.10.19.4.5  INVENTARIOS DE EMISIONES DE GASES EFECTO INVERNADERO, HUELLAS DE CARBONO Y DISEÑO E IMPLEMENTACION DE SISTEMAS DE MONITOREO, REPORTE Y VERIFICACIÓN  DE EMISIONES DE GEI</t>
  </si>
  <si>
    <t>IMPLEMENTACION DE SISTEMAS DE MONITOREO, REPORTE Y VERIFICACIÓN, HUELLA DE CARBONO Y OTROS INSTRUMENTOS PARA LOS GASES EFECTO INVERNADERO (CO2, CH4, N2O, HFC, PFC, SF6) (ART. 175 LEY 1753 DE 2015)</t>
  </si>
  <si>
    <t>42050010008 - Estudio de ubicación, diseño e instalación de sistemas de señalización para los puntos de encuentro en caso de desastres por comuna</t>
  </si>
  <si>
    <t xml:space="preserve">42010010003-1437 A diciembre de 2019, se ha realizado el mantenimiento de 30 puentes peatonales, previo concepto de viabilidad técnica
</t>
  </si>
  <si>
    <t>2-30303070104  Bonificacion especial de recreación</t>
  </si>
  <si>
    <t>4307  Convenio EDPT yumbo</t>
  </si>
  <si>
    <t>NO*  A.11   CENTROS DE RECLUSIÓN</t>
  </si>
  <si>
    <t>RECURSOS ORIENTADOS A LA CONSTRUCCIÓN, MANTENIMIENTO Y FUNCIONAMIENTO  DE  LUGARES DESTINADOS A LA RECLUSIÓN DE PRESOS</t>
  </si>
  <si>
    <t>42050020001 - Plan Municipal de Gestión del Riesgo de Desastres actualizado y adoptado.</t>
  </si>
  <si>
    <t>42030040004-1501 A diciembre de 2019, se ha adecuado el CALI para facilitar la accesibilidad de las personas vulnerables.</t>
  </si>
  <si>
    <t>2-30303070105  prima de antigüedad</t>
  </si>
  <si>
    <t>4308  Convenio EDPT vijes</t>
  </si>
  <si>
    <t>A.11.1  PREINVERSIÓN EN INFRAESTRUCTURA</t>
  </si>
  <si>
    <t>ETAPA EN LA QUE SE REALIZAN LOS ESTUDIOS NECESARIOS PARA TOMAR LA DECISIÓN DE REALIZAR UN PROYECTO DE INFRAESTRUCTURA EN EL SECTOR.</t>
  </si>
  <si>
    <t xml:space="preserve">42050020002 - Flujo hidráulico de los afluentes del Río Cauca, restaurado </t>
  </si>
  <si>
    <t>43010020001-1502 A diciembre de 2019, se ha adecuado 1 equipamiento público de seguridad y justicia para facilitar la accesibilidad de las personas vulnerables.</t>
  </si>
  <si>
    <t>2-30303070106  Prima de navidad</t>
  </si>
  <si>
    <t>4309  Convenio Megaobras</t>
  </si>
  <si>
    <t>A.11.2  CONSTRUCCIÓN DE INFRAESTRUCTURA CARCELARIA</t>
  </si>
  <si>
    <t>INVERSIÓNES ORIENTADAS A LA REALIZACIÓN DE OBRAS DE CONSTRUCCIÓN DE INFRAESTRUCTURA CARCELARIA QUE PERTENEZCAN A LA ENTIDAD TERRITORIAL</t>
  </si>
  <si>
    <t xml:space="preserve">42050020003 - Obras del sistema de drenaje oriental ejecutadas. </t>
  </si>
  <si>
    <t xml:space="preserve">41020010003-1503 A diciembre de 2019, se ha realizado la instalación de señalética en braile y formatos de fácil lectura y comprensión en el CALI 
</t>
  </si>
  <si>
    <t>2-30303070107  prima de servicios</t>
  </si>
  <si>
    <t>4310  Convenio EMCALI- Cra 80 fase I y II</t>
  </si>
  <si>
    <t>A.11.3  MEJORAMIENTO Y MANTENIMIENTO DE INFRAESTRUCTURA CARCELARIA</t>
  </si>
  <si>
    <t xml:space="preserve">INVERSIÓNES ORIENTADAS A LA REALIZACIÓN DE OBRAS DE MEJORAMIENTO, CONSERVACIÓN Y REHALIBILITACIÓN DE LA INFRAESTRUCTURA CARCELARIA  QUE PERTENEZCA A LA ENTIDAD TERRITORIAL </t>
  </si>
  <si>
    <t>42050020004 - Reglamentación sobre Sistemas de Drenaje Urbano Sostenible –SUDS adoptada</t>
  </si>
  <si>
    <t>41020010007-1504 A diciembre de 2019, 300 personas con discapacidad se han fortalecido a través de la formación artística, con entidades idóneas</t>
  </si>
  <si>
    <t>2-30303070108  prima de vacaciones</t>
  </si>
  <si>
    <t>4311  Convenio EMCALI- Municipio 0644/14</t>
  </si>
  <si>
    <t>A.11.4  DOTACIÓN DE CENTROS CARCELARIOS</t>
  </si>
  <si>
    <t>INVERSIÓN ORIENTADA A LA COMPRA DE ELEMENTOS QUE PERMITAN EL BUEN FUNCIONAMIENTO DEL CENTRO CARCELARIO</t>
  </si>
  <si>
    <t>42050020005 - Área de ladera recuperada y estabilizada</t>
  </si>
  <si>
    <t xml:space="preserve">41010040003-1505 A diciembre de 2019, se ha realizado formación en el cuidado, manejo, proyecto de vida y derechos a 200 cuidadores de personas con discapacidad </t>
  </si>
  <si>
    <t>2-30303070109  prima o subisidio de alimentación</t>
  </si>
  <si>
    <t>4312  Convenio EMCALI- Municipio 0760/14</t>
  </si>
  <si>
    <t>A.11.5  ALIMENTACIÓN PARA LAS PERSONAS DETENIDAS</t>
  </si>
  <si>
    <t>INVERSIÓN ORIENTADA AL SUMINISTRO DE ALIMENTOS PARA LAS PERSONAS DETENIDAS</t>
  </si>
  <si>
    <t>42050020006 - Área de asentamientos humanos en riesgo mitigable por movimientos en masa estabilizada</t>
  </si>
  <si>
    <t>41020010010-1506 A diciembre de 2019, se han realizado 4 juegos recreativos y deportivos para personas con discapacidad</t>
  </si>
  <si>
    <t>2-30303070110  prima tecnica</t>
  </si>
  <si>
    <t>4313  Conv EMCALI- Municipio 0606/15</t>
  </si>
  <si>
    <t>A.11.6  TRANSPORTE DE RECLUSOS</t>
  </si>
  <si>
    <t>RECURSOS DESTINADOS AL TRANSPORTE DE RECLUSOS PERTENECIENTES A LOS CENTROS DE RECLUSIÓN DE LA ENTIDAD TERRITORIAL</t>
  </si>
  <si>
    <t>42050020007 - Edificaciones adscritas al municipio de Santiago de Cali con panoramas de riesgo, sismo resistencia y adecuaciones.</t>
  </si>
  <si>
    <t xml:space="preserve">41020010010-1507 A diciembre de 2019, se ha vinculado en procesos deportivos a 160 personas con discapacidad </t>
  </si>
  <si>
    <t>2-30303070111  auxilio de transporte</t>
  </si>
  <si>
    <t>4314  Conv EMCALI- Municipio 0607/15</t>
  </si>
  <si>
    <t>A.11.7  EDUCACIÓN PARA LA REHABILITACIÓN SOCIAL</t>
  </si>
  <si>
    <t>INVERSIÓNES ORIENTADAS A DESARROLLAR PROGRAMAS DE EDUCACIÓN PERMANENTE, COMO MEDIO DE  TRATAMIENTO PENITENCIARIO, QUE PODRÁN IR DESDE LA ALFABETIZACIÓN HASTA PROGRAMAS DE INSTRUCCIÓN SUPERIOR (ART. 94 DE LA LEY 65 DE 1993)</t>
  </si>
  <si>
    <t xml:space="preserve">42050030001 - Plan municipal de repuesta a emergencias formulado e implementado </t>
  </si>
  <si>
    <t>44040010001-1508 A diciembre de 2019, se han cualificado 200 personas con acompañamiento, intermediación laboral y orientación ocupacional con entidades idóneas con un mínimo de capacitación 180 horas.</t>
  </si>
  <si>
    <t>2-3030307011201  vacaciones</t>
  </si>
  <si>
    <t>4315  Conv EMCALI- Municipio 0608/15</t>
  </si>
  <si>
    <t>A.11.8  PAGO DEL PERSONAL DE LA GUARDIA PENITENCIARIA</t>
  </si>
  <si>
    <t>PAGO DE LOS SERVICIOS PERSONALES PRESTADOS POR EL CUERPO DE SEGURIDAD QUE MANTIENE EL ORDEN PÚBLICO Y LA VIGILANCIA INTERNA DE LOS CENTROS DE RECLUSIÓN</t>
  </si>
  <si>
    <t>42050030002 - Organismos de socorro coordinados con la Administración Municipal</t>
  </si>
  <si>
    <t xml:space="preserve">44010010002-1509 A diciembre de 2019, se han cualificado 200 personas para el emprendimiento con entidades idóneas y con acompañamiento y asistencia técnica en mercadeo, componente administrativo y contable y formalización con un mínimo de capacitación 180 horas.
</t>
  </si>
  <si>
    <t>2-3030307011202  subsidio familiar extra</t>
  </si>
  <si>
    <t>4316  Conv EMCALI- 4151.010.27.0.0004.2017</t>
  </si>
  <si>
    <t>A.11.11  PAGO DE DÉFICIT DE INVERSIÓN EN CENTROS DE RECLUSIÓN</t>
  </si>
  <si>
    <t>RECURSOS DESTINADOS AL PAGO DE DÉFICIT DE INVERSIÓN EN CENTROS DE RECLUSION</t>
  </si>
  <si>
    <t>42050030003 - Plan de contingencia para el manejo de residuos sólidos en situación de desastre formulado</t>
  </si>
  <si>
    <t>43010010009-1510 A diciembre de 2019, se han constituido y capacitado de 20 comités de vecinos para la convivencia y dotado los barrios de la comuna con 3 sistemas de alerta y monitoreo</t>
  </si>
  <si>
    <t>2-3030307011203  intereses a la cesantia</t>
  </si>
  <si>
    <t>4317  Conv EMCALI- 4151.010.27.0.0001.2017</t>
  </si>
  <si>
    <t>NO*  A.12   PREVENCIÓN Y ATENCIÓN DE DESASTRES</t>
  </si>
  <si>
    <t>INVERSIÓNES ORIENTADAS A DAR SOLUCIÓN A LOS PROBLEMAS DE SEGURIDAD DE LA POBLACIÓN PRESENTADAS EN SU ENTORNO FÍSICO POR LA EVENTUAL OCURRENCIA DE FENÓMENOS NATURALES O TECNOLÓGICOS.</t>
  </si>
  <si>
    <t>42050030004 - Planes escolares de emergencia en sedes educativas oficiales implementados</t>
  </si>
  <si>
    <t>41010030006-1511 A diciembre de 2019, se han formado 200 padres, madres, cuidadores y cabeza de hogar, en pautas de crianza para el desarrollo de competencias para la convivencia, el autocuidado y la prevención del consumo de SPA y el uso inadecuado del alcohol.</t>
  </si>
  <si>
    <t>2-303030703  Servicios Personales Indirectos</t>
  </si>
  <si>
    <t>4401  Convenio agentes transito</t>
  </si>
  <si>
    <t>A.12.1  ELABORACIÓN, DESARROLLO Y ACTUALIZACIÓN DE PLANES DE EMERGENCIA Y CONTINGENCIA</t>
  </si>
  <si>
    <t>RECURSOS ORIENTADOS A LAS ACCIONES DE ELABORACIÓN, DESARROLLO Y ACTUALIZACIÓN DE PLANES DE EMERGENCIA Y CONTINGENCIA DE LA PREVENCIÓN Y ATENCIÓN DE DESASTRES.</t>
  </si>
  <si>
    <t>42050030005 - Jornadas de adiestramiento para la preparación en la atención de emergencia realizadas</t>
  </si>
  <si>
    <t xml:space="preserve">41010030006-1512 A diciembre de 2019, han participado 100 personas de organizaciones comunitarias y la Red del Buen Trato en estrategias pedagógicas orientadas a promover el respeto a la diversidad, el desarrollo de competencias para la convivencia, el autocuidado, la prevención del consumo de SPA y alcohol. 
</t>
  </si>
  <si>
    <t>2-30303070501010101  Fondo de pensiones</t>
  </si>
  <si>
    <t>4402  Artes C1577- 2008 XII Fes Mus Pas Petronio</t>
  </si>
  <si>
    <t>A.12.2  PREINVERSIÓN EN INFRAESTRUCTURA</t>
  </si>
  <si>
    <t>42050030006 - Plan para la continuidad del negocio y preparación en situaciones de desastres en la Administración Municipal, formulado</t>
  </si>
  <si>
    <t xml:space="preserve">41010020011-1513 A diciembre de 2019, 120 niños, niñas y adolescentes vinculados a factores de riesgo, participan de procesos culturales </t>
  </si>
  <si>
    <t>2-30303070501010102  Instituto de seguros sociales-ISS</t>
  </si>
  <si>
    <t>4403  Convenio CDAV-TTO (PATIOS)</t>
  </si>
  <si>
    <t>A.12.3  ADECUACIÓN DE ÁREAS URBANAS Y RURALES EN ZONAS DE ALTO RIESGO</t>
  </si>
  <si>
    <t xml:space="preserve">INVERSIÓNES ORIENTADAS A PROPORCIONAR, ACOMODAR Y ADECUAR LAS ÁREAS URBANAS Y RURALES CLASIFICADAS COMO ZONAS DE ALTO RIESGO PARA PREVENIR DESASTRES EN LOS ASENTAMIENTOS </t>
  </si>
  <si>
    <t xml:space="preserve">42050040001 - Hogares localizados en zonas de riesgo no mitigable por inundaciones reasentados en zonas urbanas y rurales </t>
  </si>
  <si>
    <t>41050020009-1514 A diciembre de 2019, se han realizado 3 producciones artísticas y culturales, con jóvenes vinculados a factores de riesgo, destinadas a transformar imaginarios y prácticas culturales que “naturalizan” la violencia, la criminalidad y la ilegalidad</t>
  </si>
  <si>
    <t>2-30303070501010103  COLPENSIONES</t>
  </si>
  <si>
    <t>4404  ESTE CAMPO SE CREO Y SE DEBE CAMBIAR EL NOMBRE</t>
  </si>
  <si>
    <t>NO*  A.12.4   ASENTAMIENTOS ESTABLECIDOS EN ZONAS DE ALTO RIESGO</t>
  </si>
  <si>
    <t>RECURSOS ORIENTADOS LA PROTECCIÓN DE LA POBLACIÓN UBICADA EN LOS ASENTAMIENTOS ESTABLECIDOS EN ZONAS DE ALTO RIESGO POR MEDIO DE SU REUBICACIÓN</t>
  </si>
  <si>
    <t>42050040002 - Hogares con subsidio municipal de vivienda de interés social modalidad arrendamiento-proceso reasentamiento</t>
  </si>
  <si>
    <t>41050020011-1515 A diciembre de 2019, se han vinculado en iniciación artística 1000 personas de los diferentes grupos poblacionales</t>
  </si>
  <si>
    <t>2-30303070501010201  Empresas promotoras de salud</t>
  </si>
  <si>
    <t>4405  Convenio Municipio Univalle Estadio</t>
  </si>
  <si>
    <t xml:space="preserve">A.12.4.1  RECUPERACIÓN DE ÁREAS DESALOJADAS EN PROCESOS DE REUBICACIÓN DE ASENTAMIENTOS HUMANOS </t>
  </si>
  <si>
    <t>INVERSIÓN ORIENTADA A LA RECUPERACIÓN DE AREAS DESALOJADAS EN PROCESO DE REUBICACIÓN DE ASENTAMIENTOS HUMANOS (DECRETO LEY 919 DE 1989, LEY 388 DE 1997)</t>
  </si>
  <si>
    <t>42050040003 - Jarillones Rio Cauca, Rio Cali y Canal Interceptor Sur, vigilados</t>
  </si>
  <si>
    <t>41050020012-1516 A diciembre de 2019, se ha fortalecido la formación artística de 500 personas de diferentes grupos poblacionales</t>
  </si>
  <si>
    <t>2-30303070501010202  Instituto de seguros sociales-ISS</t>
  </si>
  <si>
    <t>4406  Convenio Municipio- pontedera italia</t>
  </si>
  <si>
    <t xml:space="preserve">A.12.4.2  REUBICACIÓN DE ASENTAMIENTOS HUMANOS CLASIFICADOS EN CONDICIÓN DE ALTO RIESGO DE DESASTRE </t>
  </si>
  <si>
    <t>RECURSOS DESTINADOS A LA REUBICACIÓN DE ASENTAMIENTOS HUMANOS CLASIFICADOS EN CONDICIÓN DE ALTO RIESGO DE DESASTRE  (LEY 388 DE 1997)</t>
  </si>
  <si>
    <t xml:space="preserve">42050040004 - Sistema de alerta temprana por inundaciones del rio Cauca, implementado </t>
  </si>
  <si>
    <t xml:space="preserve">41010020001-1517 A diciembre de 2019, se han vinculado 4000 niños, niñas y adolescentes en iniciación deportiva 
</t>
  </si>
  <si>
    <t>2-30303070501010203  Personal medico Nueva EPS</t>
  </si>
  <si>
    <t>5101  Regalías Directas</t>
  </si>
  <si>
    <t>NO*  A.12.5   MONITOREO, EVALUACIÓN Y ZONIFICACIÓN DE RIESGO PARA FINES DE PLANIFICACIÓN</t>
  </si>
  <si>
    <t>ACCIONES ENCAMINADAS A LA RECOLECCIÓN, CONSOLIDACIÓN, ANÁLISIS Y EVALUACIÓN DE INFORMACIÓN NECESARIA PARA LA ELABORACIÓN DE PLANES PROGRAMAS Y PROYECTOS DE PREVENCIÓN Y ATENCIÓN DE DESASTRES.</t>
  </si>
  <si>
    <t>42050040005 - Plan de reasentamiento de los hogares ubicados en las zonas del Corregimiento de Navarro aledañas al Jarillón del Rio Cauca, diseñado y ejecutado</t>
  </si>
  <si>
    <t xml:space="preserve">41050010007-1518 A diciembre de 2019, se han realizado 4 juegos deportivos y recreativos tradicionales y no tradicionales 
</t>
  </si>
  <si>
    <t>2-30303070501010301  Servicio Nacional de aprendizaje (SENA ley 21/82)</t>
  </si>
  <si>
    <t>5102  Acuerdo 012/04</t>
  </si>
  <si>
    <t>A.12.5.1  INSTALACIÓN Y OPERACIÓN DE SISTEMAS DE MONITOREO Y ALERTA ANTE AMENAZAS</t>
  </si>
  <si>
    <t>RECURSOS ORIENTADOS A LA INSTALACIÓN Y OPERACIÓN DE SISTEMAS DE MONITOREO Y ALERTA ANTE AMENAZAS</t>
  </si>
  <si>
    <t>42050040006 - Vías Ciudadela CaliDa y marginal del Jarillón construidas</t>
  </si>
  <si>
    <t xml:space="preserve">41010020002-1519 A diciembre de 2019, se han realizado 4 juegos deportivos intercolegiados </t>
  </si>
  <si>
    <t>2-30303070501010302  Instituto Colombiano de Bienestar familiar (ICBF Ley 89/88)</t>
  </si>
  <si>
    <t>5103  Acuerdo 007/05</t>
  </si>
  <si>
    <t xml:space="preserve">A.12.5.2  INVERSIÓN DESTINADA AL DESARROLLO DE ESTUDIOS DE EVALUACIÓN Y ZONIFICACIÓN DE AMENAZAS PARA FINES DE PLANIFICACIÓN </t>
  </si>
  <si>
    <t>INVERSIÓN DESTINADA AL DESARROLLO DE ESTUDIOS DE EVALUACIÓN Y ZONIFICACIÓN DE AMENAZAS PARA FINES DE PLANIFICACIÓN (PLANES DE ORDENAMIENTO TERRITORIAL, PLANES DE DESARROLLO TERRITORIAL, PLANES MAESTRO)</t>
  </si>
  <si>
    <t>42050040007 - Puente sobre el Canal Interceptor Sur – construido</t>
  </si>
  <si>
    <t>42030040005-1520 A diciembre de 2019, se ha construido 1 equipamiento deportivo y recreativo en la comuna, siempre y cuando existan lotes de propiedad del municipio que se puedan utilizar para esta actividad</t>
  </si>
  <si>
    <t>2-30303070501010303  Esap y otras Universidades</t>
  </si>
  <si>
    <t>5104  Acuerdo 012/06</t>
  </si>
  <si>
    <t>NO*  A.12.6   ATENCIÓN DE DESASTRES</t>
  </si>
  <si>
    <t>INVERSIÓNES  ORIENTADAS TODAS LAS ACTIVIDADES ADMINISTRATIVAS Y OPERATIVAS INDISPENSABLES PARA RESOLVER LAS SITUACIONES DE DESASTRES</t>
  </si>
  <si>
    <t xml:space="preserve">42050040008 - Área de espacio público del Jarillón, lagunas El Pondaje y Charco Azul recuperados </t>
  </si>
  <si>
    <t xml:space="preserve">42030040006-1521 A diciembre de 2019, se ha realizado la adecuación o mantenimiento de 38 escenarios deportivos y recreativos en la comuna
</t>
  </si>
  <si>
    <t>2-30303070501010304  Escuelas Industriales e institutos técnicos (ley 21/82)</t>
  </si>
  <si>
    <t>5105  Acuerdo 040 -07 F.N.R.</t>
  </si>
  <si>
    <t>A.12.6.1  AYUDA HUMANITARIA EN SITUACIONES DECLARADAS DE DESASTRES</t>
  </si>
  <si>
    <t>RECURSOS DESTINADOS A LA AYUDA HUMANITARIA  EN SITUACIONES DECLARADAS DE DESASTRES</t>
  </si>
  <si>
    <t>42050040009 - Corredor ambiental Rio Cauca diseñado y adecuado</t>
  </si>
  <si>
    <t xml:space="preserve">41040030004-1522 A diciembre de 2019, se han realizado 3 estudios y diseños para intervenir las sedes educativas de la comuna
</t>
  </si>
  <si>
    <t>2-303030705010104  Admnistradoras Riesgos profesionales</t>
  </si>
  <si>
    <t>5106  Ley 756-02 F.N.R.</t>
  </si>
  <si>
    <t xml:space="preserve">A.12.6.2  RECURSOS DEDICADOS AL PAGO ARRIENDOS O A LA PROVISIÓN DE ALBERGUES TEMPORALES </t>
  </si>
  <si>
    <t xml:space="preserve">INVERSIÓN ORIENTADA AL PAGO DE ARRIENDOS O LA PROVISIÓN DE ALBERGUES TEMPORALES EN SITUACIONES DECLARADAS DE DESASTRES </t>
  </si>
  <si>
    <t>42050040010 - Obras de protección de la infraestructura indispensable (PTAP Puerto Mallarino y PTAR Cañaveralejo) construidas</t>
  </si>
  <si>
    <t xml:space="preserve">41040030004-1523 A diciembre de 2019, se han realizado 9 intervenciones (mantenimiento, adecuación y/o construcción de espacios, previo concepto técnico) en las sedes educativas de la comuna
</t>
  </si>
  <si>
    <t>2-303030705020101  Fondo de cesantias</t>
  </si>
  <si>
    <t>5107  Acuerdo 15-07 F.N.R</t>
  </si>
  <si>
    <t>A.12.7  FORTALECIMIENTO DE LOS COMITÉS DE PREVENCIÓN Y ATENCIÓN DE DESASTRES</t>
  </si>
  <si>
    <t>INVERSIÓN DESTINADA AL FORTALECIMIENTO DE LOS COMITÉS DE PREVENCIÓN Y ATENCIÓN DE DESASTRES  EN LA ENTIDAD TERRITORIAL</t>
  </si>
  <si>
    <t xml:space="preserve">42050040011 - Lagunas Pondaje y Charco Azul con mantenimiento una vez sean recibidas por EMCALI </t>
  </si>
  <si>
    <t xml:space="preserve">42030040007-1524 A diciembre de 2019, se ha realizado mantenimiento y adecuación 3 equipamientos culturales.
</t>
  </si>
  <si>
    <t>2-303030705020102  Fondo de pensiones</t>
  </si>
  <si>
    <t xml:space="preserve">5108  Acuerdo 27-09 F.N.R </t>
  </si>
  <si>
    <t>A.12.8  PREVENCIÓN, PROTECCIÓN Y CONTINGENCIA EN OBRAS DE INFRAESTRUCTURA ESTRATÉGICA</t>
  </si>
  <si>
    <t xml:space="preserve">INVERSIÓNES ORIENTADAS A LA PREVENCIÓN, PROTECCIÓN RESPUESTA AL RIESGO EN QUE SE ENCUENTRE  DE INFRAESTRUCTURA FÍSICA QUE LA ENTIDAD TERRITORIAL CONSIDERE ESTRATÉGICA </t>
  </si>
  <si>
    <t>42050040012 - Investigación sociocultural para la recuperación de la memoria colectiva de la población del Jarillón, realizada por fases</t>
  </si>
  <si>
    <t xml:space="preserve">41010010005-1525 A diciembre de 2019, se ha adecuado 1 equipamiento recreativo para la primera infancia en el marco de la Política Nacional de Cero a Siempre
</t>
  </si>
  <si>
    <t>2-303030705020103  Empresas promotoras de salud</t>
  </si>
  <si>
    <t>5109  Asignaciones directas</t>
  </si>
  <si>
    <t>A.12.9  EDUCACIÓN PARA LA PREVENCIÓN Y ATENCIÓN DE DESASTRES CON FINES DE CAPACITACIÓN Y PREPARACIÓN.</t>
  </si>
  <si>
    <t>INVERSIÓN ORIENTADA A LA PROMOCIÓN, DIVULGACIÓN Y FORMACIÓN EN PREVENCIÓN Y ATENCIÓN DE DESASTRES DE LA POBLACIÓN DE LA ENTIDAD TERRITORIAL</t>
  </si>
  <si>
    <t>42050040013 - Espacios para el goce, representación y expresión de la cultura en sitios de reasentamiento de la población del Jarillón, adaptados</t>
  </si>
  <si>
    <t xml:space="preserve">44030010010-1526 A diciembre de 2019, 200 personas de grupos vulnerables han participado de actividades de turismo de naturaleza en la zona rural del municipio
</t>
  </si>
  <si>
    <t>2-303030705020104  Admnistradoras Riesgos profesionales</t>
  </si>
  <si>
    <t>5110  Resolucion 2747/11 fonpet S.S.F.</t>
  </si>
  <si>
    <t>A.12.10  INVERSIÓNES EN INFRAESTRUCTURA FÍSICA PARA PREVENCIÓN Y REFORZAMIENTO ESTRUCTURAL.</t>
  </si>
  <si>
    <t xml:space="preserve">INVERSIÓNES ORIENTADAS A LA PREVENCIÓN Y EL REFORZAMIENTO DE INFRAESTRUCTURA FÍSICA QUE ESTA EN RIESGO DE LA OCURRENCIA DE FENÓMENOS NATURALES </t>
  </si>
  <si>
    <t xml:space="preserve">42050040014 - Personas vinculadas al plan Jarillón que participan en procesos de formación artística </t>
  </si>
  <si>
    <t>42010040003-1527 A diciembre de 2019, se ha realizado el mantenimiento de 1,5 kilómetros lineales de vía en la comuna, previo concepto de viabilidad técnica</t>
  </si>
  <si>
    <t>2-303030705020105  Aportes parafiscales cajas de compensacion familiar</t>
  </si>
  <si>
    <t>5111  Acdo 071/11 FNR  C.S.T.L.</t>
  </si>
  <si>
    <t>A.12.11  DOTACIÓN DE MAQUINAS Y EQUIPOS PARA LOS CUERPOS DE BOMBEROS OFICIALES</t>
  </si>
  <si>
    <t>COMPRAS DE EQUIPOS REQUERIDOS PARA LA PREVENCIÓN Y CONTROL DE INCENDIOS Y CALAMIDADES EXTERNAS.</t>
  </si>
  <si>
    <t>42050040015 - Estrategias de empleabilidad y de generación de ingresos con hogares objeto del proyecto, diseñada e implementada.</t>
  </si>
  <si>
    <t xml:space="preserve">42010040002-1528 A diciembre de 2019, se ha construido 1 kilómetro lineal de pavimento, previo concepto de viabilidad técnica
</t>
  </si>
  <si>
    <t>2-30303090101  Sueldos de personal de nomina</t>
  </si>
  <si>
    <t>5112  Resolucion 1730/12 OCAD</t>
  </si>
  <si>
    <t>A.12.12  CONTRATOS CELEBRADOS CON CUERPOS DE BOMBEROS PARA LA PREVENCIÓN Y CONTROL DE INCENDIOS</t>
  </si>
  <si>
    <t>RECURSOS ORIENTADOS A LA PREVENCIÓN Y EL CONTROL DE INCENDIOS POR MEDIO DE UN CONTRATO CON EL CUERPO DE BOMBEROS</t>
  </si>
  <si>
    <t>42050040016 - Centro de desarrollo comunitario, construido, equipado y funcionando</t>
  </si>
  <si>
    <t xml:space="preserve">42010010006-1529 A diciembre de 2019, se han construido 500 metros cuadrados de andén, previo concepto de viabilidad técnica y esquema básico
</t>
  </si>
  <si>
    <t>2-30303090102  horas extras y dias festivos</t>
  </si>
  <si>
    <t>5113  Resolucion 2190/12 fonpet S.S.F.</t>
  </si>
  <si>
    <t>A.12.15  PAGO DE DÉFICIT DE INVERSIÓN EN PREVENCIÓN Y ATENCIÓN DE DESASTRES</t>
  </si>
  <si>
    <t>RECURSOS DESTINADOS AL PAGO DE DÉFICIT DE INVERSIÓN EN PREVENCION Y ATENCION DE DESASTRES</t>
  </si>
  <si>
    <t>42060010001 - Pago del déficit de subsidios a las empresas de servicios públicos (acueducto, alcantarillado y aseo), de los usuarios de los estratos 1, 2 y 3, que cumplan con las condiciones establecidas en la Ley 142 de 1994.</t>
  </si>
  <si>
    <t xml:space="preserve">42010010003-1530 A diciembre de 2019, se ha realizado el mantenimiento de 3 puentes peatonales, previo concepto de viabilidad técnica
</t>
  </si>
  <si>
    <t>2-30303090103  bonificacion servicios prestados</t>
  </si>
  <si>
    <t>5114  Ley 1450/12  S.S.F.</t>
  </si>
  <si>
    <t xml:space="preserve">A.12.16  ADQUISICIÓN DE BIENES E INSUMOS PARA LA ATENCIÓN DE LA POBLACIÓN AFECTADA POR DESASTRES    </t>
  </si>
  <si>
    <t>INVERSIÓN DESTINADA A LA ADQUISICION DE BIENES E INSUMOS PARA LA ATENCION DE LA POBLACION DAMNIFICADA DE DESASTRES</t>
  </si>
  <si>
    <t xml:space="preserve">42060010002 - Pago del mínimo vital de agua potable a las empresas de servicios públicos para los usuarios de los estratos 1 y 2 </t>
  </si>
  <si>
    <t xml:space="preserve">41050020005-1531 A diciembre de 2019, se han realizado 4 estrategias artísticas y culturales para promover la identidad y vocación cultural 
</t>
  </si>
  <si>
    <t>2-30303090104  Bonificacion especial de recreación</t>
  </si>
  <si>
    <t xml:space="preserve">5115  F.D.R. SGR Ac 004/13 </t>
  </si>
  <si>
    <t>A.12.17  INFRAESTRUCTURA DE DEFENSA CONTRA LAS INUNDACIONES</t>
  </si>
  <si>
    <t>RECURSOS ORIENTADOS A LA INVERSIÓN EN INFRAESTRUCTURA DE DEFENSA CONTRA LAS INUNDACIONES (MUROS DE CONTENCION, BARRERAS, ETC)</t>
  </si>
  <si>
    <t>42060010003 - Intervenciones de espacio público para provisión de Servicios Públicos Domiciliarios y TIC aprobadas y ejecutadas.</t>
  </si>
  <si>
    <t xml:space="preserve">42030020014-1532 A diciembre de 2019, se ha recuperado ambiental y paisajísticamente 25 zonas blandas de separadores viales, parques y zonas verdes, con empoderamiento de la comunidad
</t>
  </si>
  <si>
    <t>2-30303090105  prima de antigüedad</t>
  </si>
  <si>
    <t>5116  SGR Res 1790/13 SMSCE</t>
  </si>
  <si>
    <t>A.12.18  PLAN PARA LA GESTIÓN DEL RIESGO DE DESASTRES</t>
  </si>
  <si>
    <t>GASTO DESTINADO A LA FORMULACIÓN DEL PLAN PARA LA GESTIÓN DEL RIESGO DE DESASTRES</t>
  </si>
  <si>
    <t>42060010004 - Sistemas de suministro de agua potable en el área rural construidos</t>
  </si>
  <si>
    <t xml:space="preserve">42030020014-1533 A diciembre de 2019, se han ejecutado 4 eventos de recreación en cada una de las zonas recuperadas, para generar cultura ciudadana
</t>
  </si>
  <si>
    <t>2-30303090106  Prima de navidad</t>
  </si>
  <si>
    <t>5117  Resolucion 0639/13 OCAD</t>
  </si>
  <si>
    <t>A.12.19  SISTEMAS INTEGRADOS DE INFORMACIÓN PARA LA GESTIÓN DEL RIESGO DE DESASTRES</t>
  </si>
  <si>
    <t>INVERSIÓN ORIENTADA A LA IMPLEMENTACIÓN Y OPERACIÓN DE SISTEMAS INTEGRADOS DE INFORMACIÓN PARA LA GESTIÓN DEL RIESGO DE DESASTRES</t>
  </si>
  <si>
    <t xml:space="preserve">42060010005 - Sistema de tratamiento de aguas residuales en el área rural construidos </t>
  </si>
  <si>
    <t xml:space="preserve">42030020014-1534 A diciembre de 2019, se han realizado 4 estrategias artísticas y culturales "la cultura se toma tu comuna", promoviendo sentido de pertenencia en las zonas impactadas
</t>
  </si>
  <si>
    <t>2-30303090107  prima de servicios</t>
  </si>
  <si>
    <t xml:space="preserve">5118  F.C.R. 60% SGR Ac 004/13 </t>
  </si>
  <si>
    <t>A.12.20  CAPACIDAD COMUNITARIAS PARA LA GESTIÓN DEL RIESGO DE DESASTRES</t>
  </si>
  <si>
    <t>RECURSO ORIENTADO  AL DESARROLLO DE PROYECTOS ORIENTADOS A MEJORAR LAS CAPACIDADES COMUNITARIAS  Y A DIFERENTES NIVELES PARA LA GESTIÓN DEL RIESGO DE DESASTRES</t>
  </si>
  <si>
    <t>42060010006 - Reposición red de acueducto en el área de prestación de servicio</t>
  </si>
  <si>
    <t>43010010009-1601 A diciembre de 2019, se han constituido y capacitado de 8 Comités de vecinos para la convivencia y dotado los barrios de la comuna con 8 sistemas de alerta y monitoreo</t>
  </si>
  <si>
    <t>2-30303090108  prima de vacaciones</t>
  </si>
  <si>
    <t>5119  Resolucion 2323/13 OCAD</t>
  </si>
  <si>
    <t xml:space="preserve">A.12.21  ASEGURAMIENTO DE BIENES PÚBLICOS CONTRA DESASTRES </t>
  </si>
  <si>
    <t xml:space="preserve">INVERSION ORIENTADA AL ASEGURAMIENTO DE BIENES PÚBLICOS CONTRA DESASTRES </t>
  </si>
  <si>
    <t>42060010007 - Índice de agua no contabilizada en el área de prestación de servicio, reducida</t>
  </si>
  <si>
    <t xml:space="preserve">41010030006-1602 A diciembre de 2019, se han formado 50 padres, madres, cuidadores y cabeza de hogar, en pautas de crianza para el desarrollo de competencias para la convivencia, el autocuidado y la prevención del consumo de SPA y alcohol. </t>
  </si>
  <si>
    <t>2-30303090109  prima o subisidio de alimentación</t>
  </si>
  <si>
    <t>5120  SGR Res 1083/14 SMSCE</t>
  </si>
  <si>
    <t>NO*  A.13   PROMOCIÓN DEL DESARROLLO</t>
  </si>
  <si>
    <t>INVERSIÓN ORIENTADA AL DESARROLLO DE ACTIVIDADES QUE PERMITAN MEJORAR LA CAPACIDAD PRODUCTIVA DE LA ENTIDAD TERRITORIAL.</t>
  </si>
  <si>
    <t>42060010008 - Reposición red de alcantarillado en el área de prestación del servicio.</t>
  </si>
  <si>
    <t xml:space="preserve">41010030006-1603 A diciembre de 2019, han participado 200 personas de organizaciones comunitarias orientadas a promover el respeto a la diversidad, el desarrollo de competencias para la convivencia, el autocuidado, la prevención del consumo de SPA y alcohol. </t>
  </si>
  <si>
    <t>2-30303090110  prima tecnica</t>
  </si>
  <si>
    <t>5121  Comp A D acto Legis 05/11</t>
  </si>
  <si>
    <t>A.13.1  PROMOCIÓN DE ASOCIACIONES Y ALIANZAS PARA EL DESARROLLO EMPRESARIAL E INDUSTRIAL</t>
  </si>
  <si>
    <t>RECURSOS DIRIGIDOS A LA PROMOCIÓN DE LA COOPERACIÓN  ENTRE LOS EMPRESARIOS LOCALES Y/O LAS  ASOCIACIONES GREMIALES POR MEDIO DE ASOCIACIONES Y/O ALIANZAS ESTRATÉGICAS QUE PERMITAN HACER MÁS COMPETITIVA LA OFERTA DE PRODUCTOS LOCALES.</t>
  </si>
  <si>
    <t>42060010009 - Sistema de tratamiento primario de la PTAR Cañaveralejo de la ciudad mejorado</t>
  </si>
  <si>
    <t xml:space="preserve">41010020011-1604 A diciembre de 2019, 50 adolescentes y jóvenes vinculados a factores de riesgo, participan de procesos culturales </t>
  </si>
  <si>
    <t>2-30303090111  auxilio de transporte</t>
  </si>
  <si>
    <t>5122  Resolucion 1308/15 OCAD</t>
  </si>
  <si>
    <t>A.13.2  PROMOCIÓN DE CAPACITACIÓN PARA EMPLEO</t>
  </si>
  <si>
    <t>RECURSOS ORIENTADOS A LA EDUCACIÓN PARA EL TRABAJO Y EL DESARROLLO HUMANO</t>
  </si>
  <si>
    <t>42060010010 - Fuente alternativa de agua potable para el Municipio definida</t>
  </si>
  <si>
    <t>41010020001-1605 A diciembre de 2019, 50 adolescentes y jóvenes vinculados a factores de riesgo, participan de procesos deportivos</t>
  </si>
  <si>
    <t>2-3030309011201  vacaciones</t>
  </si>
  <si>
    <t>5201  Resolucion 2555/13 fonpet S.S.F.</t>
  </si>
  <si>
    <t>A.13.3  FOMENTO Y APOYO A LA APROPIACIÓN DE TECNOLOGÍA EN PROCESOS EMPRESARIALES</t>
  </si>
  <si>
    <t>RECURSOS DIRIGIDOS A FOMENTAR EL EMPLEO DE TECNOLOGÍA EN LOS PROCESOS EMPRESARIALES PRODUCTIVOS</t>
  </si>
  <si>
    <t xml:space="preserve">42060010011 - Reducción de pérdidas no técnicas energía </t>
  </si>
  <si>
    <t>41050020009-1606 A diciembre de 2019, se han realizado 8 producciones artísticas y culturales( una por barrio ) , con jóvenes vinculados a factores de riesgo, destinadas a transformar imaginarios y prácticas culturales que “naturalizan” la violencia, la criminalidad y la ilegalidad</t>
  </si>
  <si>
    <t>2-3030309011202  subsidio familiar extra</t>
  </si>
  <si>
    <t>6201  credito Bid</t>
  </si>
  <si>
    <t>A.13.4  ASISTENCIA TÉCNICA EN PROCESOS DE PRODUCCIÓN, DISTRIBUCIÓN Y COMERCIALIZACIÓN Y ACCESO A FUENTES DE FINANCIACIÓN</t>
  </si>
  <si>
    <t xml:space="preserve">INVERSIÓN ORIENTADA AL ACOMPAÑAMIENTO Y SOPORTE TÉCNICO A LOS PROCESOS DE PRODUCCIÓN, DISTRIBUCIÓN Y COMERCIALIZACIÓN Y ACCESO A FUENTES DE FINANCIACIÓN </t>
  </si>
  <si>
    <t>42060010012 - Disponibilidad del servicio de energía</t>
  </si>
  <si>
    <t>41050020011-1607 A diciembre de 2019, se han vinculado en iniciación artística 200 personas de los diferentes grupos poblacionales</t>
  </si>
  <si>
    <t>2-3030309011203  intereses a la cesantia</t>
  </si>
  <si>
    <t>6202  credito Banca Oficial</t>
  </si>
  <si>
    <t>A.13.5  PROMOCIÓN DEL DESARROLLO TURÍSTICO</t>
  </si>
  <si>
    <t>RECURSOS DESTINADOS POR LA ENTIDAD TERRITORIAL A LA EXPLOTACIÓN Y PROMOCIÓN DE SU ATRACTIVO TURÍSTICO</t>
  </si>
  <si>
    <t>42060010013 - Cobertura legal del servicio de energía</t>
  </si>
  <si>
    <t>41050020012-1608 A diciembre de 2019, se ha fortalecido la formación artística de 2000 personas de diferentes grupos poblacionales</t>
  </si>
  <si>
    <t>2-303030903  Servicios Personales Indirectos</t>
  </si>
  <si>
    <t>6203  Crédito Banca Privada</t>
  </si>
  <si>
    <t>A.13.6  CONSTRUCCIÓN, MEJORAMIENTO Y MANTENIMIENTO DE INFRAESTRUCTURA FÍSICA</t>
  </si>
  <si>
    <t>INVERSIÓN ORIENTADA A LA CONSTRUCCIÓN, MEJORAMIENTO Y MANTENIMIENTO DE INFRAESTRUCTURA FÍSICA QUE PERMITA MEJORAR EL DESARROLLO ECONÓMICO DE LA ENTIDAD TERRITORIAL</t>
  </si>
  <si>
    <t>42060010014 - Subterranización de redes de energía</t>
  </si>
  <si>
    <t>41010020001-1609 A diciembre de 2019, se han vinculado 1000 niños, niñas y adolescentes en procesos de iniciación deportiva</t>
  </si>
  <si>
    <t>2-30303090501010101  Fondo de pensiones</t>
  </si>
  <si>
    <t>6204  credito FINDETER</t>
  </si>
  <si>
    <t>A.13.7  ADQUISICIÓN DE MAQUINARIA Y EQUIPO</t>
  </si>
  <si>
    <t>INVERSIÓN ORIENTADA A LA ADQUISICIÓN DE MAQUINARIA Y EQUIPO QUE PERMITA MEJORAR EL DESARROLLO ECONÓMICO DE LA ENTIDAD TERRITORIAL</t>
  </si>
  <si>
    <t xml:space="preserve">42060010015 - Usuarios beneficiados con energía renovable, intervenidos </t>
  </si>
  <si>
    <t>41050010007-1610 A diciembre de 2019, se han realizado 2 juegos deportivos y recreativos tradicionales y no tradicionales</t>
  </si>
  <si>
    <t>2-30303090501010102  Instituto de seguros sociales-ISS</t>
  </si>
  <si>
    <t>7101  R.F.  Saneamiento Fiscal</t>
  </si>
  <si>
    <t>A.13.11  PROYECTOS INTEGRALES DE CIENCIA, TECNOLOGÍA E INNOVACIÓN</t>
  </si>
  <si>
    <t>INVERSIÓN ORIENTADA A PROYECTOS INTEGRALES DE CIENCIA, TECNOLOGIA Y DEINNOVACION</t>
  </si>
  <si>
    <t>42060010016 - Plan alternativo de fuentes no convencionales de energía renovables (FNCER) elaborado</t>
  </si>
  <si>
    <t>41010020002-1611 A diciembre de 2019, se han realizado 2 juegos deportivos  intercolegiados</t>
  </si>
  <si>
    <t>2-30303090501010201  Empresas promotoras de salud</t>
  </si>
  <si>
    <t>7103  R.F.  Fondo de Ajuste Admtvo.</t>
  </si>
  <si>
    <t>A.13.12  PAGO DE DÉFICIT DE INVERSIÓN EN PROMOCIÓN DEL DESARROLLO</t>
  </si>
  <si>
    <t>RECURSOS DESTINADOS AL PAGO DE DÉFICIT DE INVERSIÓN EN PROMOCION DEL DESARROLLO</t>
  </si>
  <si>
    <t>42060010017 - Implementar el gobierno corporativo</t>
  </si>
  <si>
    <t>41050020015-1612 A diciembre de 2019, se han realizado 2 encuentros artísticos intercolegiados</t>
  </si>
  <si>
    <t>2-30303090501010202  Instituto de seguros sociales-ISS</t>
  </si>
  <si>
    <t>7104  R.F. Estratificacion socio economica-Ley 505</t>
  </si>
  <si>
    <t>NO*  A.14   ATENCIÓN A GRUPOS VULNERABLES - PROMOCIÓN SOCIAL</t>
  </si>
  <si>
    <t>RECURSOS DESTINADOS AL DESARROLLO DE PROGRAMAS DE APOYO INTEGRAL A GRUPOS DE POBLACIÓN VULNERABLE, COMO LA INFANTIL, EL ADULTO MAYOR, LA POBLACIÓN DESPLAZADA, LOS REINSERTADOS, GRUPOS ÉTNICOS, MADRES CABEZA DE HOGAR, ENTRE OTROS.</t>
  </si>
  <si>
    <t>42060010018 - Proyecto piloto de cambio gradual a lámparas inteligentes implementado</t>
  </si>
  <si>
    <t>42030040005-1613 A diciembre de 2019, se han construido 2 escenarios deportivos y recreativos en la comuna, siempre y cuando existan lotes de propiedad del municipio que se puedan utilizar para esta actividad.</t>
  </si>
  <si>
    <t>2-30303090501010301  Servicio Nacional de aprendizaje (SENA ley 21/82)</t>
  </si>
  <si>
    <t>7105  R.F Reintegro - Liquidacion F.F.E.</t>
  </si>
  <si>
    <t>NO*  A.14.1   PROTECCIÓN INTEGRAL A LA PRIMERA INFANCIA</t>
  </si>
  <si>
    <t>RECURSOS DESTINADOS A LA FINANCIACIÓN DE LOS PROYECTOS DE PROTECCIÓN INTEGRAL DE LA PRIMERA INFANCIA, DE ACUERDO CON LA LEY 1098 DE 2006, EL CONPES 152 Y LOS LINEAMIENTOS DEL GOBIERNO NACIÓNAL</t>
  </si>
  <si>
    <t>42060010019 - Estudio para definir la viabilidad de la prestación del servicio de alumbrado público y su implementación</t>
  </si>
  <si>
    <t>42030040006-1614 A diciembre de 2019, se ha realizado la adecuación o mantenimiento de 16 escenarios deportivos y recreativos en la comuna</t>
  </si>
  <si>
    <t>2-30303090501010302  Instituto Colombiano de Bienestar familiar (ICBF Ley 89/88)</t>
  </si>
  <si>
    <t>7106  Vivienda (Recuperación Cartera)</t>
  </si>
  <si>
    <t>A.14.1.5  PROGRAMA DE ATENCION INTEGRAL A LA PRIMERA INFANCIA</t>
  </si>
  <si>
    <t>CONTEMPLA LA ATENCIÓN INTEGRAL EN CUIDADO, NUTRICIÓN Y EDUCACIÓN INICIAL DE NIÑOS Y NIÑAS MENORES DE 5 AÑOS HASTA SU INGRESO AL GRADO OBLIGATORIO DE TRANSICIÓN, A TRAVÉS DE TRES MODALIDADES (ENTORNOS):  1. FAMILIAR; 2. COMUNITARIO; 3. INSTITUCIONAL</t>
  </si>
  <si>
    <t>42060010020 - Plantas individuales de tratamiento de aguas residuales construidas</t>
  </si>
  <si>
    <t>42030040007-1615 A diciembre de 2019, se ha realizado adecuación y mantenimiento 3 equipamientos culturales.</t>
  </si>
  <si>
    <t>2-30303090501010303  Esap y otras Universidades</t>
  </si>
  <si>
    <t>7107  R.F. Venta de Acciones</t>
  </si>
  <si>
    <t>NO*  A.14.1.10   INFRAESTRUCTURA Y DOTACION</t>
  </si>
  <si>
    <t>RECURSOS ORIENTADOS A LA INVERSIÓN EN INFRAESTRUCTURA, INCLUYE DOTACIÓN PARA EL NORMAL FUNCIONAMIENTO, DE LOS PROYECTOS RELACIONADOS A LA PROTECCION INTEGRAL A LA PRIMERA INFANCIA</t>
  </si>
  <si>
    <t>42060020001 - Sitios impactados por disposición inadecuada de residuos sólidos en espacio público con inspección, vigilancia y control - IVC.</t>
  </si>
  <si>
    <t>41040030004-1616 A diciembre de 2019, se han realizado 6 estudios y diseños para intervenir las sedes educativas de la comuna</t>
  </si>
  <si>
    <t>2-30303090501010304  Escuelas Industriales e institutos técnicos (ley 21/82)</t>
  </si>
  <si>
    <t>7108  R.F. alumb publico EMCALI S.S.F.</t>
  </si>
  <si>
    <t>A.14.1.10.1  INFRAESTRUCTURA NUEVA / AMPLICACIONES</t>
  </si>
  <si>
    <t>CONSTRUCCIÓN DE NUEVOS CENTROS DE DESARROLLO INFANTIL PARA LA ATENCIÓN INTEGRAL A LA PRIMERA INFANCIA O AMPLIACIÓN DE INFRAESTRUCTURAS DE ACUERDO CON LOS ESTÁNDARES ESTABLECIDOS POR LA ESTRATEGIA DE CERO A SIEMPRE QUE PERMITAN LA ATENCIÓN DE LA POBLACIÓN INFANTIL.</t>
  </si>
  <si>
    <t>42060020002 - Estación de transferencia y tecnología de aprovechamiento para el manejo de residuos de construcción y demolición – RCD, operando.</t>
  </si>
  <si>
    <t>41040030004-1617 A diciembre de 2019, se han realizado 19 intervenciones (mantenimiento, adecuación y/o construcción de espacios, previo concepto técnico) en las sedes educativas de la comuna</t>
  </si>
  <si>
    <t>2-303030905020101  Fondo de cesantias</t>
  </si>
  <si>
    <t>7109  R.F. Zonas verdes adquisicion terrenos</t>
  </si>
  <si>
    <t>A.14.1.10.2  ADECUACIÓN DE INFRAESTRUCTURA EXISTENTE</t>
  </si>
  <si>
    <t>RECURSOS PARA  ADECUACIÓN DE INFRAESTRUCTURAS EXISTENTES PARA LA ATENCIÓN INTEGRAL A LA PRIMERA INFANCIA (EDUCACIÓN INCIAL Y TRANSICIÓN), Y OTRAS ACTIVIDADES PARA MEJORAR  CONDICIONES DE OPERACIÓN DE LA MISMA ESTABLECIDAS EN EL CONPES 3861/16</t>
  </si>
  <si>
    <t>42060020003 - Ruta selectiva de aseo con inclusión de recicladores beneficiarios de la Sentencia T-291 del 2009 como prestadores de la actividad de aprovechamiento y en la administración y operación de la estación de clasificación y aprovechamiento –ECA, en implementación</t>
  </si>
  <si>
    <t>41040030007-1618 A diciembre de 2019, se ha realizado la dotación de 19 sedes educativas</t>
  </si>
  <si>
    <t>2-303030905020102  Fondo de pensiones</t>
  </si>
  <si>
    <t>7110  R.F. Comparendo Ambiental Ley 1259 de 2008</t>
  </si>
  <si>
    <t>A.14.1.10.3  TERMINACIÓN DE OBRAS INCONCLUSAS BAJO CRITERIOS EXCEPCIONALES</t>
  </si>
  <si>
    <t>TERMINACION Y PUESTA EN MARCHA DE INFRAESTRURAS PARA EDUCACIÓN INCIAL PARA LA ATENCIÓN INTEGRAL QUE FUERON INICIADAS CON RECURSOS DE LOS DOCUMENTOS CONPES 115,123, 152, 162, 181 DE ACUERDO CON LOS CASOS ESTABLECIDOS PARA INTERVENCIÓN EN EL CONPES 3861/16.</t>
  </si>
  <si>
    <t xml:space="preserve">42060020004 - Volumen de lixiviados del antiguo sitio de disposición final de Navarro, tratado. </t>
  </si>
  <si>
    <t>42030020014-1619 A diciembre de 2019, se ha recuperado ambiental y paisajísticamente 30 zonas blandas de separadores viales, parques y zonas verdes, con empoderamiento de la comunidad</t>
  </si>
  <si>
    <t>2-303030905020103  Empresas promotoras de salud</t>
  </si>
  <si>
    <t>7111  R.F. Fondo Contingencias-Fiducia</t>
  </si>
  <si>
    <t>A.14.1.10.4  DOTACIONES PEDAGÓGICAS Y DE INFRAESTRUCTURA</t>
  </si>
  <si>
    <t>RECURSOS DE   ADQUISICIÓN  DE DOTACIONES PEDAGOGICAS Y DE INFRAESTRUCTURA  PARA SERVICIOS DE ATENCIÓN INTEGRAL A LA PRIMERA INFANCIA (EDUCACIÓN NCIAL Y TRANSICIÓN). CONFORME A LOS LINEAMIENTOS DE ICBF y MEN</t>
  </si>
  <si>
    <t xml:space="preserve">42060020005 - Sistema de aprovechamiento de residuos sólidos orgánicos de grandes generadores, en implementación </t>
  </si>
  <si>
    <t>42030020014-1620 A diciembre de 2019, se han ejecutado 4 eventos de recreación en cada una de las zonas recuperadas, para generar cultura ciudadana</t>
  </si>
  <si>
    <t>2-303030905020104  Admnistradoras Riesgos profesionales</t>
  </si>
  <si>
    <t>7112  R.F. excedentes Entidad Adaptada salud</t>
  </si>
  <si>
    <t>A.14.1.11  FORMACIÓN DE TALENTO HUMANO</t>
  </si>
  <si>
    <t>CUALIFICACIÓN Y FORMACIÓN DEL TALENTO HUMANO COMO ACTORES, AGENTES EDUCATIVOS, MADRES COMUNITARIAS Y PERSONAL ENCARGADO DE LA ATENCIÓN INTEGRAL A PRIMERA INFANCIA. INCLUYE OTORGAMIENTO DE BECAS  DOCENTES EN EDUCACIÓN INCIAL DE ACUERDO CON CONPES 3861/16</t>
  </si>
  <si>
    <t>42060020006 - Política Pública y Plan de Inclusión de Recicladores de Oficio a la economía formal del aseo con estrategia de seguimiento y evaluación implementada.</t>
  </si>
  <si>
    <t>42030020014-1621 A diciembre de 2019, se han realizado 4 estrategias artísticas y culturales "la cultura se toma tu comuna", promoviendo el sentido de pertenencia en las zonas recuperadas</t>
  </si>
  <si>
    <t>2-303030905020105  Aportes parafiscales cajas de compensacion familiar</t>
  </si>
  <si>
    <t>7113  R.F. C.M.O.Gastos Salud e Inv.</t>
  </si>
  <si>
    <t>NO*  A.14.1.13   ESTRATEGIA DE ATENCION EN SALUD  (MIL PRIMEROS DIAS DE VIDA)</t>
  </si>
  <si>
    <t>ADECUACIÓN INSTITUCIONAL PARA EL FORTALECIMIENTO DEL ACCESO A LOS SERVICIOS  DE SALUD MATERNO INFANTIL</t>
  </si>
  <si>
    <t>42060020007 - Post-clausura del antiguo sitio de disposición final de Navarro.</t>
  </si>
  <si>
    <t>44040010001-1622 A diciembre de 2019, se han cualificado 500 personas vulnerables con acompañamiento, intermediación laboral y orientación ocupacional con entidades idóneas con un mínimo de capacitación de 180 horas.</t>
  </si>
  <si>
    <t>2-30303110101  Sueldos de personal de nomina</t>
  </si>
  <si>
    <t xml:space="preserve">7114  R.F. alumb publico EMCALI </t>
  </si>
  <si>
    <t>A.14.1.13.1  ATENCIÓN DEL PARTO INTEGRAL</t>
  </si>
  <si>
    <t>DESARROLLO DE TRES SERVICIOS QUE PUEDEN IMPLEMENTARSE EN SU TOTALIDAD O AQUELLOS COMPONENTES QUE REQUIERA EL TERRITORIO: 1) SALAS DE PREPARACIÓN PARA LA ATENCIÓN DEL PARTO INTEGRAL; 2) SALAS DE ATENCIÓN AL PARTO  3) SALAS DE ALOJAMIENTO CONJUNTO Y 4) CASAS DE ESPERA MATERNA</t>
  </si>
  <si>
    <t>42060020008 - Política pública y plan de inclusión de los recicladores informales a la economía formal del aseo en la ciudad de Santiago de Cali adoptado mediante Decreto Municipal No. 411.0.20.0133 de marzo 19 de 2010, actualizada</t>
  </si>
  <si>
    <t>44010010002-1623 A diciembre de 2019, se han cualificado 200 personas vulnerables para el emprendimiento con entidades idóneas y con acompañamiento y asistencia técnica en mercadeo, componente administrativo y contable y articulación con la economía formal con un mínimo de capacitación de 180 horas.</t>
  </si>
  <si>
    <t>2-30303110102  horas extras y dias festivos</t>
  </si>
  <si>
    <t>7115  R.F. alumb  EMCALI  (10% navideño)</t>
  </si>
  <si>
    <t>A.14.1.13.2  ESTRATEGIAS AMBULATORIAS, HOSPITALARIAS Y COMUNITARIAS PARA LA ATENCIÓN INTEGRAL DEL RECIEN NACIDO</t>
  </si>
  <si>
    <t>ESTRATEGIA QUE PROMUEVA EL DESARROLLO DE 5 INTERVENCIONES 1)PROGRAMA MADRE CANGURO; 2) HOSPITALIZACIÓN EN UNIDAD DE CUIDADOS INTENSIVOS NEONATAL; 3)UNIDAD DE RECIEN NACIDOS SALA DE ADAPTACIÓN CANGURO; 4) PREVENCIÓN DE LA CEGUERA POR RETINOPATÍA EN RECIEN NACIDOS PREMATUROS; 5)  CANGURO AMBULATORIO.</t>
  </si>
  <si>
    <t xml:space="preserve">42060020009 - Estudios de caracterización de residuos sólidos y escombros realizados. </t>
  </si>
  <si>
    <t>42030040004-1624 A diciembre de 2019, se ha adecuado el CALI para facilitar la accesibilidad de las personas vulnerables.</t>
  </si>
  <si>
    <t>2-30303110103  bonificacion servicios prestados</t>
  </si>
  <si>
    <t>7116  R.F. Licencias educacion</t>
  </si>
  <si>
    <t>A.14.1.13.3  ESTRATEGIA DE PROMOCIÓN DE LA SALUD, PREVENCIÓN DE LA ENFERMEDAD Y DESARROLLO INTEGRAL EN EL ENTORNO DE SERVICIOS DE SALUD</t>
  </si>
  <si>
    <t>EN ESTE COMPONENETE SE BUSCA IMPULSAR INVERSIONES EN SALAS DE LACTANCIA MATERNA, BANCOS DE LECHE HUMANA Y SERVICIOS DE ACOMPAÑAMIENTO AL DESARROLLO INTEGRAL DE LAS NIÑAS Y LOS NIÑOS</t>
  </si>
  <si>
    <t>42060020010 - Esquemas de aprovechamiento de residuos sólidos domiciliarios con inclusión de recicladores de oficio beneficiarios de la Sentencia T-291 como prestadores de la actividad de aprovechamiento definido</t>
  </si>
  <si>
    <t>43010020001-1625 A diciembre de 2019, se ha adecuado 1 equipamiento púbico de seguridad y justicia para facilitar la accesibilidad de las personas vulnerables</t>
  </si>
  <si>
    <t>2-30303110104  Bonificacion especial de recreación</t>
  </si>
  <si>
    <t>7117  R.F. Reintegros malla vial</t>
  </si>
  <si>
    <t>NO*  A.14.1.13.4   ATENCIÓN AMBULATORIA DE URGENCIAS Y HOSPITALIZACIÓN PEDIATRICA</t>
  </si>
  <si>
    <t>INVERSIÓN ORIENTADA AL ADECUADO FUNCIONAMIENTO DE LAS SALAS DE ENFERMEDAD RESPIRATORIA AGUDA, FORTALECILIMIENTO A LA HOSPITALIZACIÓN PEDIATRICA Y FORTALECIIENTO A LA RED DE FRIO DEL PAI</t>
  </si>
  <si>
    <t>42060020011 - Esquema de aprovechamiento de Construcción y Demolición -RCD para el Municipio de Santiago de Cali definidos</t>
  </si>
  <si>
    <t>41020010003-1626 A diciembre de 2019, se ha adecuado la instalaciones del CALI con señalética en braile y formatos de fácil lectura y comprensión</t>
  </si>
  <si>
    <t>2-30303110105  prima de antigüedad</t>
  </si>
  <si>
    <t>7118  R.F. Liquidacion girasoles S.A. EICE</t>
  </si>
  <si>
    <t xml:space="preserve">A.14.1.13.4.1  SALAS DE ENFERMEDAD RESPIRATORIA AGUADA -ERA </t>
  </si>
  <si>
    <t>SALAS EN INSTITUCIONES DE CUALQUIER NIVEL DE COMPLEJIDAD, QUE ATIENDEN NIÑOS Y NIÑAS CON ENFERMEDAD RESPIRATORIOA AGUDA, QUE REPRESENTAN DIFICULTAD RESPIRATORIA LEVE, QUIEN A JUICIO DEL MÉDICO NO REQUIERE SER MANEJADA EN OBSERVACION DE URGENCIAS.</t>
  </si>
  <si>
    <t>42060020012 - Parque Ambiental y Tecnológico para la Gestión Integral de Residuos Sólidos con factibilidad y diseños.</t>
  </si>
  <si>
    <t xml:space="preserve">41010040003-1627 A diciembre de 2019, se ha realizado formación en el cuidado, manejo, proyecto de vida, y derechos de 120 cuidadores de personas con discapacidad y adultos mayores
</t>
  </si>
  <si>
    <t>2-30303110106  Prima de navidad</t>
  </si>
  <si>
    <t>7119  R.F. Fondo espacio publico</t>
  </si>
  <si>
    <t>A.14.1.13.4.2  FORTALECIMIENTO A LA HOSPITALIZACIÓN PEDIÁTRICA</t>
  </si>
  <si>
    <t>AREAS FISICA, INTRAHOSPITALARIA, EXCLUSIVA Y DELIMITADA CON LOS SIGUIENTES AMBIENTES: PUESTO DE ENFERMERÍA CON UNIDAD SANITARIA, AREAS PARA CUNAS O CAMAS, AREAS TRABAJO DE ENFERMERIA, AREADEPOSITO DE MATERIAL ESTÉRIL, AREA DEPOSITO DE EQUIPOS Y AREA DE ASEO</t>
  </si>
  <si>
    <t>42060020013 - Mecanismos de Información, Educación y Comunicación en el marco del Plan de Gestión Integral de Residuos Sólidos – PGIRS del Municipio diseñadas</t>
  </si>
  <si>
    <t xml:space="preserve">41010040005-1628 A diciembre de 2019, se han vinculado 120 adultos mayores en actividades que promueven el estilo de vida saludable, autocuidado y acondicionamiento físico.
</t>
  </si>
  <si>
    <t>2-30303110107  prima de servicios</t>
  </si>
  <si>
    <t>7120  R.F. C.M. Fondo GRED</t>
  </si>
  <si>
    <t>A.14.1.13.4.3  FORTALECIMIENTO A LA RED DE FRIO PAI</t>
  </si>
  <si>
    <t>FORTALECIMIENTO DE CENTROS DE ACOPIO REGIONALES DEL PROGRAMA AMPLIADO DE INMUNIZACIONES.</t>
  </si>
  <si>
    <t>42060020014 - Plan de Gestión Integral de Residuos Sólidos –PGIRS con seguimiento y evaluación realizada</t>
  </si>
  <si>
    <t xml:space="preserve">41010040004-1629 A diciembre de 2019, se han realizado 2 encuentros intergeneracionales.
</t>
  </si>
  <si>
    <t>2-30303110108  prima de vacaciones</t>
  </si>
  <si>
    <t>7121  R.F. alumb publico Liq Directa</t>
  </si>
  <si>
    <t>A.14.1.13.6  PROMOCIÓN DE LA PARTICIPACIÓN DE LAS PERSONAS, FAMILIAS Y COMUNIDADES EN EL DESARROLLO INTEGRAL DURANTE LOS MIL PRIMEROS DÍAS DE VIDA</t>
  </si>
  <si>
    <t>RECURSOS ORIENTADOS  A FINANCIAR ACCIONES PARA DESARROLLAR LAS CAPACIDADES DE LAS FAMILIAS Y COMUNIDADES EN RELACIÓN CON EL ENFOQUE DE DERECHOS, COMPRENSIÓN DE FUNCIONAMIENTO DEL SECTOR SALUD, APOYO A LA IMPLEMENTACIÓN DE LAS RUTAS INTEGRALES DE ATENCIÓN, PAUTAS DE CUIDADO Y CRIANZA, CONVIVENCIA SOCIAL Y OTRAS CAPACIDADES QUE LES PERMITAN A LAS FAMILIAS Y COMUNIDADES, EN COMPAÑÍA DEL ESTADO, ASUMIR SU PAPEL DE CORRESPONSABLES EN LA GARANTÍA DE LOS DERECHOS DE LAS NIÑAS Y LOS NIÑOS</t>
  </si>
  <si>
    <t xml:space="preserve">43010010001 - Cuadrantes de policía dotados </t>
  </si>
  <si>
    <t xml:space="preserve">41020010010-1630 A diciembre de 2019, se han realizado 2 juegos recreativos y deportivos para personas con discapacidad
</t>
  </si>
  <si>
    <t>2-30303110109  prima o subisidio de alimentación</t>
  </si>
  <si>
    <t>7122  R.F. Movilidad Sostenible POT</t>
  </si>
  <si>
    <t>A.14.1.14  AMBITOS CULTURALES ADECUADOS Y ACCESIBLES PARA PRIMERA INFANCIA</t>
  </si>
  <si>
    <t>INVERSIÓN EN AMPLIACIÓN, MANTENIMIENTO, REPARACIÓN Y DOTACIÓN DE LOS ESPACIOS FISICOS DONDE TIENEN LUGAR LAS DIVERSAS PRACTICAS Y MANIFESTACIONES ARTISTICAS Y CULTURALES DE LAS COMUNIDADES TALES COMO BIBLIOTECAS, CASAS DE CULTURA Y MUSEOS</t>
  </si>
  <si>
    <t>43010010002 - Organismos de seguridad apoyados para su operatividad</t>
  </si>
  <si>
    <t>41010040007-1631 A diciembre de 2019, se han realizado 2 juegos recreativos para el adulto mayor</t>
  </si>
  <si>
    <t>2-30303110110  prima tecnica</t>
  </si>
  <si>
    <t>7123  R.F. Tasa por Congestión</t>
  </si>
  <si>
    <t>A.14.1.15  CONSTRUCCIÓN, AMPLIACIÓN, MANTENIMIENTO, REPARACIUÓN Y DOTACIÓN DE  ESPACIOS RECREATIVOS ACCESIBLES Y PERTINENTES PARA LA PRIMERA INFANCIA</t>
  </si>
  <si>
    <t>RECURSOS PARA CONSTRUCCIÓN, AMPLIACIÓN, MANTENIMIENTO, REPARACIÓN Y DOTACIÓN DE  INFRAESTRUCTURA CULTURAL Y LUDICA EN ESPACIOS FÍSICOS  A NIVEL  RECREATIVO, ARTÍSTICO Y CULTURAL, COMO BIBLIOTECAS PÚBLICAS, PARQUES INFANTILES Y OTROS ESPACIOS PÚBLICOS.</t>
  </si>
  <si>
    <t>43010010003 - Infraestructura policial mejorada</t>
  </si>
  <si>
    <t xml:space="preserve">44030010010-1632 A diciembre de 2019, 120 personas de grupos vulnerables han participado de actividades de turismo de naturaleza en la zona rural del municipio
</t>
  </si>
  <si>
    <t>2-30303110111  auxilio de transporte</t>
  </si>
  <si>
    <t>7124  R.F. Cursos CEA-AC 0218/07</t>
  </si>
  <si>
    <t>NO*  A.14.2   PROTECCIÓN INTEGRAL DE LA NIÑEZ</t>
  </si>
  <si>
    <t>RECURSOS DESTINADOS A LA FINANCIACIÓN DE LOS PROYECTOS DE PROTECCIÓN INTEGRAL DE LA NIÑEZ, DE ACUERDO CON LA LEY 1098 DE 2006.</t>
  </si>
  <si>
    <t xml:space="preserve">43010010004 - Infraestructura policial (CAI, UPJ, Estación de Policía) construida y dotada </t>
  </si>
  <si>
    <t>41010010005-1633 A diciembre de 2019, se han adecuado 2 equipamientos  recreativos para la primera infancia en el marco de la Política Nacional de Cero a Siempre</t>
  </si>
  <si>
    <t>2-3030311011201  vacaciones</t>
  </si>
  <si>
    <t>7125  R.F.CNPyC 45% Dec 1284/17</t>
  </si>
  <si>
    <t>A.14.2.1  CONSTRUCCIÓN DE INFRAESTRUCTURA</t>
  </si>
  <si>
    <t>RECURSOS ORIENTADOS A LA INVERSIÓN EN INFRAESTRUCTURA DE LOS PROYECTOS RELACIONADOS A LA PROTECCION INTEGRAL DE LA NIÑEZ</t>
  </si>
  <si>
    <t>43010010005 - Sistema de video vigilancia instalados</t>
  </si>
  <si>
    <t>41010010007-1634 A diciembre de 2019, se han adecuado 2 equipamientos culturales para la primera infancia en el marco de la Política Nacional de Cero a Siempre</t>
  </si>
  <si>
    <t>2-3030311011202  subsidio familiar extra</t>
  </si>
  <si>
    <t>7126  R.F.CNPyC 40% ley1801/16</t>
  </si>
  <si>
    <t>A.14.2.2  ADECUACIÓN DE INFRAESTRUCTURA</t>
  </si>
  <si>
    <t>INVERSIÓN ORIENTADA A LA ADECUACION DE LA INFRAESTRUCTURA RELACIONADA CON PROYECTOS DE PROTECCION INTEGRAL DE LA NIÑEZ</t>
  </si>
  <si>
    <t>43010010006 - Sistema de video vigilancia con mantenimiento</t>
  </si>
  <si>
    <t xml:space="preserve">42010040003-1635 A diciembre de 2019, se ha realizado el mantenimiento de 0,5 kilómetros lineales de vía en la comuna 16, previo concepto de viabilidad técnica
</t>
  </si>
  <si>
    <t>2-3030311011203  intereses a la cesantia</t>
  </si>
  <si>
    <t>7127  R.F. Reinteg comp predios y otros</t>
  </si>
  <si>
    <t>A.14.2.3  CONTRATACIÓN DEL SERVICIO</t>
  </si>
  <si>
    <t>INVERSIÓN ORIENTADA A LA CONTRATACIÓN DEL SERVICIO PARA LA ADUCUADA PROTECCION INTEGRAL DE LA NIÑEZ</t>
  </si>
  <si>
    <t>43010010007 - Policías capacitados para el acopio de pruebas, judicialización de los delitos y en equidad de género</t>
  </si>
  <si>
    <t xml:space="preserve">42010040002-1636 A diciembre de 2019, se han construido 0,4 kilómetros lineales de pavimento en la comuna 16, previo concepto de viabilidad técnica
</t>
  </si>
  <si>
    <t>2-303031103  Servicios Personales Indirectos</t>
  </si>
  <si>
    <t>7128  R.F.CNPyC 15% Dec 1284/17</t>
  </si>
  <si>
    <t>NO*  A.14.2.4   PRESTACIÓN DIRECTA DEL SERVICIO</t>
  </si>
  <si>
    <t>INVERSIÓN ORIENTADA A LA PRESTACION DEL SERVICIO DIRECTA PARA LA ADUCUADA PROTECCION INTEGRAL DE LA NIÑEZ</t>
  </si>
  <si>
    <t xml:space="preserve">43010010008 - Sistema de información y seguimiento de la Política de Convivencia y Seguridad implementada </t>
  </si>
  <si>
    <t xml:space="preserve">42010010006-1637 A diciembre de 2019, se han construido 500 metros cuadrados de andenes en la comuna 16, previo concepto de viabilidad técnica
</t>
  </si>
  <si>
    <t>2-30303110501010101  Fondo de pensiones</t>
  </si>
  <si>
    <t>7129  R.F. Acta de apoyo</t>
  </si>
  <si>
    <t>A.14.2.4.1  TALENTO HUMANO QUE DESARROLLA FUNCIONES DE CARÁCTER OPERATIVO</t>
  </si>
  <si>
    <t>CONTEMPLA LA REMUNERACIÓN DEL TALENTO HUMANO QUE DESARROLLA FUNCIONES DE CARÁCTER OPERATIVO EN EL ÁREA DE PROTECCION INTEGRAL A LA NIÑEZ, CUALQUIERA QUE SEA SU MODALIDAD DE VINCULACIÓN.</t>
  </si>
  <si>
    <t xml:space="preserve">43010010009 - Comités de vecinos constituidos y vigilantes de cuadra capacitados y dotados para la convivencia y la seguridad </t>
  </si>
  <si>
    <t xml:space="preserve">42010010003-1638 A diciembre de 2019, se ha realizado el mantenimiento de 6 puentes peatonales en la comuna 16, previo concepto de viabilidad técnica </t>
  </si>
  <si>
    <t>2-30303110501010102  Instituto de seguros sociales-ISS</t>
  </si>
  <si>
    <t>7130  R.F. Reintegro Proyecto Desarrollo Social</t>
  </si>
  <si>
    <t>A.14.2.4.2  ADQUISICIÓN DE INSUMOS, SUMINISTROS Y DOTACIÓN</t>
  </si>
  <si>
    <t>CONTEMPLA LOS RECURSOS DESTINADOS A LA ADQUISICIÓN DE INSUMOS, SUMINISTROS Y DOTACION NECESARIOS PARA EL DESARROLLO DE ACCIONES Y PROYECTOS</t>
  </si>
  <si>
    <t>43010020001 - Espacios que faciliten el acceso a la justicia (Casas de Justicia, Comisarias de familia e inspecciones de policía) mejorados</t>
  </si>
  <si>
    <t>43010010009-1701 A diciembre de 2019, se han constituido y capacitado 25 comités de vecinos para la convivencia y dotado los barrios de la comuna con 50 sistemas de alerta y monitoreo (cámaras).</t>
  </si>
  <si>
    <t>2-30303110501010103  COLPENSIONES</t>
  </si>
  <si>
    <t>7131  R.F. Partici de Plusvalía</t>
  </si>
  <si>
    <t>NO*  A.14.3   PROTECCIÓN INTEGRAL A LA ADOLESCENCIA</t>
  </si>
  <si>
    <t>RECURSOS DESTINADOS A LA FINANCIACIÓN DE LOS PROYECTOS DE PROTECCIÓN INTEGRAL DE LOS ADOLESCENTES Y JÓVENES, DE ACUERDO CON LAS LEYES 1098 DE 2006 Y 375 DE 1995</t>
  </si>
  <si>
    <t xml:space="preserve">43010020002 - Comisarias 24 horas para la atención de la violencia </t>
  </si>
  <si>
    <t xml:space="preserve">41040030004-1702 A diciembre de 2019, se han realizado 2 intervenciones (mantenimiento, adecuación y/o construcción de espacios, previo concepto técnico) en las sedes educativas de la comuna
</t>
  </si>
  <si>
    <t>2-30303110501010201  Empresas promotoras de salud</t>
  </si>
  <si>
    <t>7201  R.F. S.G.P Sector Educa-Prest Servicios</t>
  </si>
  <si>
    <t>A.14.3.1  CONSTRUCCIÓN DE INFRAESTRUCTURA</t>
  </si>
  <si>
    <t>RECURSOS ORIENTADOS A LA INVERSIÓN EN INFRAESTRUCTURA DE LOS PROYECTOS RELACIONADOS A LA PROTECCION INTEGRAL A LA ADOLESCENCIA</t>
  </si>
  <si>
    <t>43010020003 - Casa de Justicia construida</t>
  </si>
  <si>
    <t xml:space="preserve">42030040005-1703 A diciembre de 2019, se han construido entre 3 escenarios deportivos y recreativos en la comuna, siempre y cuando existan lotes de propiedad del municipio que se puedan utilizar para esta actividad.
</t>
  </si>
  <si>
    <t>2-30303110501010202  Instituto de seguros sociales-ISS</t>
  </si>
  <si>
    <t>7203  R.F. S.G.P. Sector Educación-Calidad</t>
  </si>
  <si>
    <t>A.14.3.2  ADECUACIÓN DE INFRAESTRUCTURA</t>
  </si>
  <si>
    <t>INVERSIÓN ORIENTADA A LA ADECUACION DE LA INFRAESTRUCTURA RELACIONADA CON PROYECTOS DE PROTECCION INTEGRAL A LA ADOLESCENCIA</t>
  </si>
  <si>
    <t>43010020004 - Despachos de las casas de justicia, comisarías de familia e inspecciones que reportan en línea eventos de su competencia</t>
  </si>
  <si>
    <t xml:space="preserve">42030040006-1704 A diciembre de 2019, se ha realizado la adecuación o mantenimiento de 15 escenarios deportivos y recreativos en la comuna
</t>
  </si>
  <si>
    <t>2-30303110501010203  Personal promotor Nueva EPS</t>
  </si>
  <si>
    <t>7204  R.F. S.G.P. Sector Educación-ampliacion Cob</t>
  </si>
  <si>
    <t>A.14.3.3  CONTRATACIÓN DEL SERVICIO</t>
  </si>
  <si>
    <t>INVERSIÓN ORIENTADA A LA CONTRATACIÓN DEL SERVICIO PARA LA ADUCUADA PROTECCION INTEGRAL A LA ADOLESCENCIA</t>
  </si>
  <si>
    <t xml:space="preserve">43010020005 - Adolescentes y Jóvenes del Sistema de Responsabilidad Penal en Adolescentes vinculados a proceso de justicia reparativa </t>
  </si>
  <si>
    <t xml:space="preserve">41010010005-1705 A diciembre de 2019, se han adecuado 3 equipamientos recreativos para la primera infancia en el marco de la Política Nacional de Cero a Siempre
</t>
  </si>
  <si>
    <t>2-30303110501010301  Servicio Nacional de aprendizaje (SENA ley 21/82)</t>
  </si>
  <si>
    <t>7205  R.F. S.G.P. Proposito General - Educ y Atencion Integral  Primera Infancia</t>
  </si>
  <si>
    <t>NO*  A.14.3.4   PRESTACIÓN DIRECTA DEL SERVICIO</t>
  </si>
  <si>
    <t>INVERSIÓN ORIENTADA A LA PRESTACION DEL SERVICIO DIRECTA PARA LA ADUCUADA PROTECCION INTEGRAL A LA ADOLESCENCIA</t>
  </si>
  <si>
    <t>43010020006 - Centro de formación para menores infractores ampliados mejorando cobertura</t>
  </si>
  <si>
    <t xml:space="preserve">41010020001-1706 A diciembre de 2019, se han vinculado 5000 niños, niñas y adolescentes en procesos de iniciación deportiva y recreativa 
</t>
  </si>
  <si>
    <t>2-30303110501010302  Instituto Colombiano de Bienestar familiar (ICBF Ley 89/88)</t>
  </si>
  <si>
    <t>7301  R.F. S.G.P- salud- subsidio demanda ampliacion cobertura</t>
  </si>
  <si>
    <t>A.14.3.4.1  TALENTO HUMANO QUE DESARROLLA FUNCIONES DE CARÁCTER OPERATIVO</t>
  </si>
  <si>
    <t>CONTEMPLA LA REMUNERACIÓN DEL TALENTO HUMANO QUE DESARROLLA FUNCIONES DE CARÁCTER OPERATIVO EN EL ÁREA DE PROTECCION INTEGRAL A LA ADOLESCENCIA, CUALQUIERA QUE SEA SU MODALIDAD DE VINCULACIÓN.</t>
  </si>
  <si>
    <t>43010020007 - Centro penitenciario de Cali mejorado</t>
  </si>
  <si>
    <t xml:space="preserve">41050010007-1707 A diciembre de 2019, se han realizado 4 juegos deportivos y recreativos tradicionales y no tradicionales en la comuna 
</t>
  </si>
  <si>
    <t>2-30303110501010303  Esap y otras Universidades</t>
  </si>
  <si>
    <t>7302  R.F. S.G.P.  Sector Salud-Salud Pública-PAB</t>
  </si>
  <si>
    <t>A.14.3.4.2  ADQUISICIÓN DE INSUMOS, SUMINISTROS Y DOTACIÓN</t>
  </si>
  <si>
    <t>43010020008 - Capacitaciones para la resocialización de población mayor y menor infractora realizadas</t>
  </si>
  <si>
    <t xml:space="preserve">41010020002-1708 A diciembre de 2019, se han realizado 2 juegos deportivos intercolegiados interbarriales
</t>
  </si>
  <si>
    <t>2-30303110501010304  Escuelas Industriales e institutos técnicos (ley 21/82)</t>
  </si>
  <si>
    <t>7303  R.F. S.G.P. Sector Salud-Prestacion a poblacion no afiliada</t>
  </si>
  <si>
    <t>NO*  A.14.4   ATENCIÓN Y APOYO AL ADULTO MAYOR</t>
  </si>
  <si>
    <t xml:space="preserve">PROGRAMAS DE APOYO ORIENTADOS A MEJORAR LAS CONDICIONES DE VIDA DE LOS ADULTOS MAYORES EN CONDICIONES DE VULNERABILIDAD </t>
  </si>
  <si>
    <t xml:space="preserve">43010020009 - Jueces de Paz electos participando en las acciones de la estrategia de fortalecimiento de la justicia de paz </t>
  </si>
  <si>
    <t xml:space="preserve">41050020011-1709 A diciembre de 2019, se han vinculado en iniciación artística 1200 personas de los diferentes grupos poblacionales.
</t>
  </si>
  <si>
    <t>2-303031105010104  Admnistradoras Riesgos profesionales</t>
  </si>
  <si>
    <t>7304  R.F. S.G.P. Sector salud-  PYP 4.01%</t>
  </si>
  <si>
    <t>A.14.4.1  CONSTRUCCIÓN DE INFRAESTRUCTURA</t>
  </si>
  <si>
    <t>RECURSOS ORIENTADOS A LA INVERSIÓN EN INFRAESTRUCTURA DE LOS PROYECTOS RELACIONADOS CON LA ATENCIÓN Y APOYO AL ADULTO MAYOR</t>
  </si>
  <si>
    <t>43010020010 - Inspecciones de Policía Urbana Categoría Especial, creadas</t>
  </si>
  <si>
    <t>41050020012-1710 A diciembre de 2019, se ha fortalecido la formación artística de 600 personas de diferentes grupos poblacionales</t>
  </si>
  <si>
    <t>2-303031105020101  Fondo de cesantias</t>
  </si>
  <si>
    <t>7305  R.F. S.G.P. Proposito General - Salud y Atencion Integral Primera Infancia</t>
  </si>
  <si>
    <t>A.14.4.2  ADECUACIÓN DE INFRAESTRUCTURA</t>
  </si>
  <si>
    <t>INVERSIÓN ORIENTADA A LA ADECUACION DE LA INFRAESTRUCTURA RELACIONADA CON LA ATENCIÓN Y APOYO AL ADULTO MAYOR</t>
  </si>
  <si>
    <t>43010030001 - Mujeres víctimas de violencias basadas en género y su núcleo familiar, con atención y orientación primaria, con enfoque e intervención en salud pública</t>
  </si>
  <si>
    <t xml:space="preserve">41050020015-1711 A diciembre de 2019, se han realizado 2 encuentros artísticos intercolegiados 
</t>
  </si>
  <si>
    <t>2-303031105020102  Fondo de pensiones</t>
  </si>
  <si>
    <t>7401  R.F. S.G.P. Proposito General-Otros Sectores</t>
  </si>
  <si>
    <t>A.14.4.3  CONTRATACIÓN DEL SERVICIO</t>
  </si>
  <si>
    <t>INVERSIÓN ORIENTADA A LA CONTRATACIÓN DEL SERVICIO PARA LA ADUCUADA ATENCIÓN Y APOYO AL ADULTO MAYOR</t>
  </si>
  <si>
    <t>43010030002 - Personas vinculadas a la estrategia de prevención de violencias contra la mujer e intervención social.</t>
  </si>
  <si>
    <t>42030040004-1712 A diciembre de 2019, se han realizado 4 mantenimiento o adecuación de las instalaciones del CALI 17 como escenario para las actividades culturales.</t>
  </si>
  <si>
    <t>2-303031105020103  Empresas promotoras de salud</t>
  </si>
  <si>
    <t>7402  R.F. S.G.P.  Proposito General-Deporte</t>
  </si>
  <si>
    <t>NO*  A.14.4.4   PRESTACIÓN DIRECTA DEL SERVICIO</t>
  </si>
  <si>
    <t>INVERSIÓN ORIENTADA A LA PRESTACION DEL SERVICIO DIRECTA PARA LA ADUCUADA ATENCIÓN Y APOYO AL ADULTO MAYOR</t>
  </si>
  <si>
    <t>43010030003 - Servidores públicos y contratistas reciben lineamientos para la transversalización de la perspectiva de género y enfoque diferencial para la atención a la ciudadanía.</t>
  </si>
  <si>
    <t xml:space="preserve">41050020005-1713 A diciembre de 2019, se han realizado 3 estrategias artísticas y culturales en los barrios de la comuna, para promover su identidad y vocación cultural 
</t>
  </si>
  <si>
    <t>2-303031105020104  Admnistradoras Riesgos profesionales</t>
  </si>
  <si>
    <t>7403  R..F. S.G.P.  Proposito General-Cultura</t>
  </si>
  <si>
    <t>A.14.4.4.1  TALENTO HUMANO QUE DESARROLLA FUNCIONES DE CARÁCTER OPERATIVO</t>
  </si>
  <si>
    <t>CONTEMPLA LA REMUNERACIÓN DEL TALENTO HUMANO QUE DESARROLLA FUNCIONES DE CARÁCTER OPERATIVO EN EL ÁREA DE ATENCIÓN Y APOYO AL ADULTO MAYOR, CUALQUIERA QUE SEA SU MODALIDAD DE VINCULACIÓN.</t>
  </si>
  <si>
    <t>43010030004 - Investigaciones sobre el tema de género y de violencias contra las mujeres en contextos educativos y sociales</t>
  </si>
  <si>
    <t xml:space="preserve">41010030006-1714 A diciembre de 2019, se han formado 600 padres, madres, cuidadores y cabeza de hogar, en pautas de crianza para el desarrollo de competencias para la convivencia familiar, el autocuidado y la prevención del consumo de SPA y el uso inadecuado del alcohol.
</t>
  </si>
  <si>
    <t>2-303031105020105  Aportes parafiscales cajas de compensacion familiar</t>
  </si>
  <si>
    <t>7404  R.F. S.G.P.  Proposito General-Agua potable</t>
  </si>
  <si>
    <t>A.14.4.4.2  ADQUISICIÓN DE INSUMOS, SUMINISTROS Y DOTACIÓN</t>
  </si>
  <si>
    <t>43010030005 - Muestras artístico culturales implementadas para promover la no violencia contra la mujer y la equidad de género.</t>
  </si>
  <si>
    <t xml:space="preserve">42030010008-1715 A diciembre de 2019, se ha promovido el desarrollo de valores al  interior de la  familia, a través de 4 jornadas lúdicas recreativas barriales.
</t>
  </si>
  <si>
    <t>2-3040101  Diseños para Investigación básica, aplicada y Estudios</t>
  </si>
  <si>
    <t>7501  R.F. S.G.P. Alimentacion escolar</t>
  </si>
  <si>
    <t xml:space="preserve">NO*  A.14.5   ATENCIÓN Y APOYO A MADRES/PADRES CABEZA DE HOGAR  </t>
  </si>
  <si>
    <t xml:space="preserve">PROGRAMAS DE APOYO ORIENTADOS A MEJORAR LAS CONDICIONES DE VIDA DE LAS MADRES/PADRES CABEZA DE HOGAR </t>
  </si>
  <si>
    <t>43020010001 - Adolescentes y jóvenes sensibilizados para la prevención de los delitos de desaparición, trata y reclutamiento de menores</t>
  </si>
  <si>
    <t>41010040004-1716 A diciembre de 2019, se han realizado 4 encuentros intergeneracionales.</t>
  </si>
  <si>
    <t>2-304010201  Investigación Recursos Naturales Renovables y No Renovables</t>
  </si>
  <si>
    <t>7502  R.F. S.G.P. Agua Potable y Saneamiento Basico</t>
  </si>
  <si>
    <t>A.14.5.1  CONSTRUCCIÓN DE INFRAESTRUCTURA</t>
  </si>
  <si>
    <t xml:space="preserve">RECURSOS ORIENTADOS A LA INVERSIÓN EN INFRAESTRUCTURA DE LOS PROYECTOS RELACIONADOS CON LA ATENCIÓN Y APOYO A MADRES/PADRES CABEZA DE HOGAR  </t>
  </si>
  <si>
    <t>43020010002 - Personas que participan de la estrategia de derechos humanos y prevención de la trata de personas</t>
  </si>
  <si>
    <t xml:space="preserve">41010030006-1717 A diciembre de 2019, han participado de 25 personas de organizaciones comunitarias y Red del Buen Trato en estrategias pedagógicas orientadas a promover el respeto a la diversidad, el desarrollo de competencias para la convivencia, el autocuidado, la prevención de consumo de SPA y alcohol. 
</t>
  </si>
  <si>
    <t>2-304010203  Estudios, Asesorías e Investigaciones Agropecuarias</t>
  </si>
  <si>
    <t>7601  R.F. Transf. Nación- Reg Subs-ampliación</t>
  </si>
  <si>
    <t>A.14.5.2  ADECUACIÓN DE INFRAESTRUCTURA</t>
  </si>
  <si>
    <t xml:space="preserve">INVERSIÓN ORIENTADA A LA ADECUACION DE LA INFRAESTRUCTURA RELACIONADA CON LA ATENCIÓN Y APOYO A MADRES/PADRES CABEZA DE HOGAR  </t>
  </si>
  <si>
    <t>43020010003 - Acceso y permanencia de los jóvenes vinculados al Sistema de Responsabilidad Penal para Adolescentes que soliciten atención educativa</t>
  </si>
  <si>
    <t xml:space="preserve">42030020014-1718 A diciembre de 2019, se ha recuperado ambiental y paisajísticamente 25 zonas blandas de separadores viales, parques, zonas verdes, humedales empoderamiento de la comunidad
</t>
  </si>
  <si>
    <t>2-304010205  Desarrollo de Plantaciones y Mejora de Tierras</t>
  </si>
  <si>
    <t>7602  R.F. etesa</t>
  </si>
  <si>
    <t>A.14.5.3  CONTRATACIÓN DEL SERVICIO</t>
  </si>
  <si>
    <t xml:space="preserve">INVERSIÓN ORIENTADA A LA CONTRATACIÓN DEL SERVICIO PARA LA ADUCUADA ATENCIÓN Y APOYO A MADRES/PADRES CABEZA DE HOGAR  </t>
  </si>
  <si>
    <t>43020020001 - Gestores de paz formados en estrategias de convivencia y cultura de paz.</t>
  </si>
  <si>
    <t>42030020014-1719 A diciembre de 2019, se han ejecutado 4 eventos de recreación en cada una de las zonas recuperadas, para generar cultura ciudadana</t>
  </si>
  <si>
    <t>2-304010207  Formación Catastral</t>
  </si>
  <si>
    <t>7603  R.F. Transf. Dptal- Reg Subs-ampliación</t>
  </si>
  <si>
    <t>NO*  A.14.5.4   PRESTACIÓN DIRECTA DEL SERVICIO</t>
  </si>
  <si>
    <t xml:space="preserve">INVERSIÓN ORIENTADA A LA PRESTACION DEL SERVICIO DIRECTA PARA LA ADUCUADA ATENCIÓN Y APOYO A MADRES/PADRES CABEZA DE HOGAR  </t>
  </si>
  <si>
    <t>43020020002 - Iniciativas comunitarias que promueven cultura ciudadana para la paz y la convivencia</t>
  </si>
  <si>
    <t xml:space="preserve">42030020014-1720 A diciembre de 2019, se ha realizado 4 estrategias artísticas y culturales "la cultura se toma tu comuna", promoviendo sentido de pertenencia en las zonas recuperadas
</t>
  </si>
  <si>
    <t>2-3040201  Diseños para Estudios de Preinversión</t>
  </si>
  <si>
    <t>7604  R.F. Particip. Nación Res. 768-01</t>
  </si>
  <si>
    <t>A.14.5.4.1  TALENTO HUMANO QUE DESARROLLA FUNCIONES DE CARÁCTER OPERATIVO</t>
  </si>
  <si>
    <t>CONTEMPLA LA REMUNERACIÓN DEL TALENTO HUMANO QUE DESARROLLA FUNCIONES DE CARÁCTER OPERATIVO EN EL ÁREA DE ATENCIÓN Y APOYO A MADRES/PADRES CABEZA DE HOGAR , CUALQUIERA QUE SEA SU MODALIDAD DE VINCULACIÓN.</t>
  </si>
  <si>
    <t>43020020003 - Eventos de ciudad que promueven la convivencia pacífica, cultura de paz, reconciliación y cultura ciudadana realizados</t>
  </si>
  <si>
    <t xml:space="preserve">42050030005-1721 A diciembre de 2019, se han capacitado 200 personas en prevención de emergencias por fenómenos naturales y antrópicos
</t>
  </si>
  <si>
    <t>2-3040202  Asesorías para Estudios de Preinversión</t>
  </si>
  <si>
    <t>7605  R.F. particip. Control emision gases</t>
  </si>
  <si>
    <t>A.14.5.4.2  ADQUISICIÓN DE INSUMOS, SUMINISTROS Y DOTACIÓN</t>
  </si>
  <si>
    <t>43020020004 - Plan de paz y convivencia pacífica implementado</t>
  </si>
  <si>
    <t xml:space="preserve">41040030004-1801 A diciembre de 2019, se han realizado 6 estudios y diseños para intervenir las sedes educativas de la comuna
</t>
  </si>
  <si>
    <t>2-3040203  Preinversion en diseño acueducto</t>
  </si>
  <si>
    <t>7607  R.F. Contrato 088/06 Cultura-Proimagenes</t>
  </si>
  <si>
    <t>NO*  A.14.7   PROGRAMAS DE DISCAPACIDAD ( EXLCUYENDO ACCIONES DE SALUD PÚBLICA)</t>
  </si>
  <si>
    <t xml:space="preserve">PROGRAMAS DE APOYO ORIENTADOS A MEJORAR LAS CONDICIONES DE VIDA DE LA POBLACIÓN CON DISCAPACIDAD </t>
  </si>
  <si>
    <t>43020020005 - Observatorio de paz y convivencia con enfoque territorial, poblacional y de desarrollo de capacidades y en perspectiva de ciudad-región creado.</t>
  </si>
  <si>
    <t xml:space="preserve">41040030004-1802 A diciembre de 2019, se han realizado 15 intervenciones (mantenimiento, adecuación y/o construcción espacios, previo concepto técnico) en las sedes educativas de la comuna 
 </t>
  </si>
  <si>
    <t>2-3040204  Preinversion en diseño Alcantarillado</t>
  </si>
  <si>
    <t>7608  R.F. Transf. Dptal- Subsidios parciales</t>
  </si>
  <si>
    <t>A.14.7.1  CONSTRUCCIÓN DE INFRAESTRUCTURA</t>
  </si>
  <si>
    <t>RECURSOS ORIENTADOS A LA INVERSIÓN EN INFRAESTRUCTURA DE LOS PROYECTOS RELACIONADOS CON LA ATENCIÓN Y APOYO A LA POBLACIÓN CON DISCAPACIDAD</t>
  </si>
  <si>
    <t xml:space="preserve">43020020006 - Instituciones educativas oficiales que implementan programas de formación ciudadana y construcción de paz </t>
  </si>
  <si>
    <t xml:space="preserve">41040030005-1803 A diciembre de 2019, se ha realizado la adquisición de 1 lote para la ampliación de las sedes educativas de la comuna
</t>
  </si>
  <si>
    <t>2-3040205  Preinversion en diseño Aseo</t>
  </si>
  <si>
    <t>7609  R.F. Ley 21/1982 - Resolucion 6966/2008</t>
  </si>
  <si>
    <t>A.14.7.2  ADECUACIÓN DE INFRAESTRUCTURA</t>
  </si>
  <si>
    <t>INVERSIÓN ORIENTADA A LA ADECUACION DE LA INFRAESTRUCTURA RELACIONADA CON LA ATENCIÓN Y APOYO A LA POBLACIÓN CON DISCAPACIDAD</t>
  </si>
  <si>
    <t>43020020007 - Instituciones educativas oficiales que implementan la cátedra de paz</t>
  </si>
  <si>
    <t xml:space="preserve">41040030007-1804 A diciembre de 2019, se ha realizado la dotación de 10 sedes educativas 
</t>
  </si>
  <si>
    <t>2-3040301  Diseños para Levantamiento de información para procesamiento</t>
  </si>
  <si>
    <t>7610  R.F. Resol 3384/09  (min protencion social)</t>
  </si>
  <si>
    <t>A.14.7.3  CONTRATACIÓN DEL SERVICIO</t>
  </si>
  <si>
    <t>43020020008 - Instituciones educativas oficiales que implementan el modelo de justicia restaurativa</t>
  </si>
  <si>
    <t xml:space="preserve">44040010001-1805 A diciembre de 2019, se han cualificado 100 personas con acompañamiento, intermediación laboral y orientación ocupacional con entidades idóneas con un mínimo de capacitación 180 horas 
</t>
  </si>
  <si>
    <t>2-3040302  Asesorías para Levantamiento de información para procesamiento</t>
  </si>
  <si>
    <t>7611  R.F. Resol. Concesión de Subvención lucha contra la violencia a la mujer</t>
  </si>
  <si>
    <t>NO*  A.14.7.4   PRESTACIÓN DIRECTA DEL SERVICIO</t>
  </si>
  <si>
    <t>INVERSIÓN ORIENTADA A LA PRESTACION DEL SERVICIO DIRECTA PARA LA ADUCUADA ATENCIÓN Y APOYO A LA POBLACIÓN CON DISCAPACIDAD</t>
  </si>
  <si>
    <t>43020030001 - Desvinculados y desmovilizados con orientación y/o acompañamiento complementario para la reintegración social, económica y comunitaria</t>
  </si>
  <si>
    <t xml:space="preserve">44010010002-1806 A diciembre de 2019, se han cualificado 100 personas para el emprendimiento con entidades idóneas y con acompañamiento y asistencia técnica en mercadeo, componente administrativo y contable y articulación con la economía formal con un mínimo de capacitación 180 horas
</t>
  </si>
  <si>
    <t>2-3040401  Diseños para Actualización de información para procesamiento</t>
  </si>
  <si>
    <t>7612  R.F. Ley 1493/11 artes escenicas</t>
  </si>
  <si>
    <t>A.14.7.4.1  TALENTO HUMANO QUE DESARROLLA FUNCIONES DE CARÁCTER OPERATIVO</t>
  </si>
  <si>
    <t>CONTEMPLA LA REMUNERACIÓN DEL TALENTO HUMANO QUE DESARROLLA FUNCIONES DE CARÁCTER OPERATIVO EN EL ÁREA DE ATENCIÓN Y APOYO A LA POBLACIÓN CON DISCAPACIDAD, CUALQUIERA QUE SEA SU MODALIDAD DE VINCULACIÓN.</t>
  </si>
  <si>
    <t>43020030002 - Atención a la población adulta desvinculada del conflicto armado matriculada en el sector educativo.</t>
  </si>
  <si>
    <t>42030040004-1807 A diciembre de 2019, se han adecuado el CALI y de 2 sedes comunales para facilitar la accesibilidad de las personas vulnerables</t>
  </si>
  <si>
    <t>2-3040402  Asesorías para Actualización de información para procesamiento</t>
  </si>
  <si>
    <t>7613  R.F. Contrato 76E2055 MEN ICETEX CARULLA</t>
  </si>
  <si>
    <t>A.14.7.4.2  ADQUISICIÓN DE INSUMOS, SUMINISTROS Y DOTACIÓN</t>
  </si>
  <si>
    <t xml:space="preserve">43020030003 - Personas desvinculadas, desmovilizadas y sus familias atendidos a través de programas de inclusión social, laboral y de generación de ingresos </t>
  </si>
  <si>
    <t xml:space="preserve">42030020014-1808 A diciembre de 2019, se ha recuperado ambiental y paisajísticamente 12 zonas blandas de separadores viales, parques y zonas verdes, con empoderamiento de la comunidad
</t>
  </si>
  <si>
    <t>2-3040403  Interventoria y Control de Calidad propia del Sector</t>
  </si>
  <si>
    <t>7614  R.F. Petronio/14 Fund Ford</t>
  </si>
  <si>
    <t>A.14.8  ATENCIÓN Y APOYO A LA POBLACIÓN REINSERTADA</t>
  </si>
  <si>
    <t>PROGRAMAS DE APOYO ORIENTADOS A MEJORAR LAS CONDICIONES DE VIDA DE LA POBLACIÓN REINSERTADA A LA VIDA CIVIL, COMO RESULTADO DE LA POLÍTICA DE PAZ Y NEGOCIACIÓN DEL GOBIERNO NACIÓNAL</t>
  </si>
  <si>
    <t>43020030004 - Soluciones habitacionales nuevas o usadas asignadas a hogares de desmovilizados</t>
  </si>
  <si>
    <t xml:space="preserve">41020010003-1809 A diciembre de 2019, se ha realizado la instalación de señalética en braile y formatos de fácil lectura y comprensión en el CALI 
</t>
  </si>
  <si>
    <t>2-3040404  Interventoria para Acueducto</t>
  </si>
  <si>
    <t>7615  R.F. Resol 2892/14 PAPSIVI</t>
  </si>
  <si>
    <t>A.14.9  ATENCIÓN Y APOYO A LOS GRUPOS INDÍGENAS</t>
  </si>
  <si>
    <t>RECURSOS ORIENTADOS A LA FINANCIACIÓN DE PROYECTOS DE INVERSIÓN DESTINADOS A LA ATENCIÓN Y APOYO DE LOS GRUPOS INDÍGENAS</t>
  </si>
  <si>
    <t>43020030005 - Desvinculados y desmovilizados del conflicto armado que reciben formación artística y cultural</t>
  </si>
  <si>
    <t xml:space="preserve">42010040003-1810 A diciembre de 2019, se ha realizado el mantenimiento de 1 kilómetro lineal de vía en la comuna, previo concepto de viabilidad técnica
</t>
  </si>
  <si>
    <t>2-3040405  Interventoria para Alcantarillado</t>
  </si>
  <si>
    <t>7616  R.F.Resol vejez 0674/15 PNEV</t>
  </si>
  <si>
    <t>A.14.10  ATENCIÓN Y APOYO A LOS GRUPOS AFROCOLOMBIANOS</t>
  </si>
  <si>
    <t>RECURSOS ORIENTADOS A LA FINANCIACIÓN DE PROYECTOS DE INVERSIÓN DESTINADOS A LA ATENCIÓN Y APOYO DE LOS GRUPOS AFROCOLOMBIANAS</t>
  </si>
  <si>
    <t>43020030006 - Personas en proceso de desarme, desmovilización y reintegración-DDR intervenidos con acciones complejas desde la promoción social en salud</t>
  </si>
  <si>
    <t xml:space="preserve">42010040002-1811 A diciembre de 2019, se ha construido 1 kilómetro lineal de pavimento, previo concepto de viabilidad técnica
</t>
  </si>
  <si>
    <t>2-3040406  Interventoria para Aseo</t>
  </si>
  <si>
    <t>7617  R.F. Resol 0782/15 Tuberculosis</t>
  </si>
  <si>
    <t xml:space="preserve">A.14.11  ATENCIÓN Y APOYO AL PUEBLO ROM </t>
  </si>
  <si>
    <t>RECURSOS ORIENTADOS A LA FINANCIACIÓN DE PROYECTOS DE INVERSIÓN DESTINADOS A LA ATENCIÓN Y APOYO DEL PUEBLO ROM</t>
  </si>
  <si>
    <t>43020030007 - Iniciativas universitarias para la formación profesional de los reinsertados</t>
  </si>
  <si>
    <t xml:space="preserve">42010010006-1812 A diciembre de 2019, se han construido 1000 metros cuadrados de andén, previo concepto de viabilidad técnica y esquema básico
</t>
  </si>
  <si>
    <t>2-30501  Asistencia técnica, divulgación y capacitación a funcionarios del Estado para apoyo a la Administración del Estado</t>
  </si>
  <si>
    <t>7618  R.F. Coljuegos 25%</t>
  </si>
  <si>
    <t>NO*  A.14.13   PROGRAMAS DISEÑADOS  PARA LA SUPERACIÓN DE LA POBREZA  EXTREMA EN EL MARCO DE LA RED UNIDOS - MAS FAMILIAS EN ACCIÓN</t>
  </si>
  <si>
    <t>INVERSIÓN REALIZADA PARA EL MEJORAMIENTO DE LAS CONDICIONES DE VIDA DE LA POBLACIÓN EN CONDICIONES DE POBREZA. COMPRENDE LAS INVERSIÓNES ESPECÍFICAS NO SECTORIALES REALIZADAS EN EL MARCO DE LA RED UNIDOS - MAS FAMILIAS EN ACCIÓN.</t>
  </si>
  <si>
    <t xml:space="preserve">43030010001 - Encuentros ciudadanos para fortalecer el diálogo intercultural y la construcción de paz, realizados </t>
  </si>
  <si>
    <t xml:space="preserve">41010040003-1813 A diciembre de 2019, se ha realizado formación en el cuidado, manejo, proyecto de vida y derechos a 70 cuidadores de personas con discapacidad 
</t>
  </si>
  <si>
    <t>2-305020101  Pasivo laboral</t>
  </si>
  <si>
    <t>7619  R.F. Liq conv ccio world games</t>
  </si>
  <si>
    <t>A.14.13.1  TALENTO HUMANO QUE DESARROLLA FUNCIONES DE CARÁCTER OPERATIVO</t>
  </si>
  <si>
    <t>43030010002 - Propuestas para el fortalecimiento de la convivencia y la diversidad a partir de la caracterización de las comunidades étnicas, culturas urbanas y cultos, implementadas</t>
  </si>
  <si>
    <t xml:space="preserve">41020010010-1814 A diciembre de 2019, se han realizado 2 juegos recreativos y deportivos para personas con discapacidad
</t>
  </si>
  <si>
    <t>2-305020103  Pasivo Prestacional Pensiones y Cesantías</t>
  </si>
  <si>
    <t>7620  R.F. Rec. PAE 2016</t>
  </si>
  <si>
    <t>A.14.13.2  ADQUISICIÓN DE INSUMOS, SUMINISTROS Y DOTACIÓN</t>
  </si>
  <si>
    <t>43030010003 - Personas formadas en cultura ciudadana</t>
  </si>
  <si>
    <t xml:space="preserve">41050020011-1815 A diciembre de 2019, se han vinculado en iniciación artística 2000 personas de los diferentes grupos poblacionales.
</t>
  </si>
  <si>
    <t>2-305020105  Indemnizaciones por retiros masivos de Personal</t>
  </si>
  <si>
    <t>7621  R.F. Resol 21301/16 PAE</t>
  </si>
  <si>
    <t>A.14.16  PAGO DE DÉFICIT DE INVERSIÓN EN ATENCIÓN A GRUPOS VULNERABLES - PROMOCIÓN SOCIAL</t>
  </si>
  <si>
    <t>RECURSOS DESTINADOS AL PAGO DE DÉFICIT DE INVERSIÓN EN GRUPOS VULNERABLES -PROMOCIÓN SOCIAL</t>
  </si>
  <si>
    <t xml:space="preserve">43030010004 - Personas formadas en buenas prácticas ciudadanas para la protección del ambiente y los nacimientos de agua en la zona rural </t>
  </si>
  <si>
    <t xml:space="preserve">41050020015-1816 A diciembre de 2019, se han identificado 1 redes de emprendedores culturales comunitarias y alternativas. </t>
  </si>
  <si>
    <t>2-30503  Atención, Control y Organización Institucional para apoyo a la Gestión del Estado</t>
  </si>
  <si>
    <t>7622  R:F. IVA Telefonia Móvil</t>
  </si>
  <si>
    <t>NO*  A.14.17   ATENCIÓN Y APOYO A LA POBLACIÓN L.G.T.B.</t>
  </si>
  <si>
    <t>PROGRAMAS DE APOYO ORIENTADOS A MEJORAR LAS CONDICIONES DE VIDA DE LA POBLACIÓN L.G.B.T</t>
  </si>
  <si>
    <t>43030010005 - Iniciativas institucionales y/o comunitarias exitosas de promoción de buenas prácticas de cultura ciudadana y de construcción de paz replicadas</t>
  </si>
  <si>
    <t xml:space="preserve">41050020005-1817 A diciembre de 2019, se han realizado 2 estrategias artísticas y culturales en los barrios de la comuna, para promover su identidad y vocación cultural 
</t>
  </si>
  <si>
    <t>2-30504  Coordinación, Administración, Promoción y/o Seguimiento de Cooperación Técnica y/o Financiera para apoyo a la Administración del Estado</t>
  </si>
  <si>
    <t>7701  RF. Convenio 282-03 Dpto-tto</t>
  </si>
  <si>
    <t>A.14.17.1  CONSTRUCCIÓN DE INFRAESTRUCTURA</t>
  </si>
  <si>
    <t>RECURSOS ORIENTADOS A LA INVERSIÓN EN INFRAESTRUCTURA DE LOS PROYECTOS RELACIONADOS A LA ATENCIÓN Y APOYO A LA POBLACIÓN L.G.T.B.</t>
  </si>
  <si>
    <t xml:space="preserve">43030010006 - Niños y niñas formados en convivencia escolar y ciudadana desde los juegos y las artes </t>
  </si>
  <si>
    <t xml:space="preserve">41050020015-1818 A diciembre de 2019, se ha realizado 1 encuentro artístico intercolegiado 
</t>
  </si>
  <si>
    <t>2-3050401  Fdo Est y Subsidio demanda SITM</t>
  </si>
  <si>
    <t>7702  R.F. Convenio Becas Paces</t>
  </si>
  <si>
    <t>A.14.17.2  ADECUACIÓN DE INFRAESTRUCTURA</t>
  </si>
  <si>
    <t>INVERSIÓN ORIENTADA A LA ADECUACION DE LA INFRAESTRUCTURA RELACIONADA CON PROYECTOS DE ATENCIÓN Y APOYO A LA POBLACIÓN L.G.T.B.</t>
  </si>
  <si>
    <t>43030010007 - Corredores que concentran actividades de vida nocturna intervenidos con oferta cultural y pedagógica de cultura ciudadana</t>
  </si>
  <si>
    <t xml:space="preserve">41050020012-1819 A diciembre de 2019, se ha fortalecido la formación artística de 1500 personas de diferentes grupos poblacionales
</t>
  </si>
  <si>
    <t>2-30505  Titulacion de Predios</t>
  </si>
  <si>
    <t>7703  R.F. Convenio 039- Dpto.-Mpio</t>
  </si>
  <si>
    <t>A.14.17.3  CONTRATACIÓN DEL SERVICIO</t>
  </si>
  <si>
    <t>INVERSIÓN ORIENTADA A LA CONTRATACIÓN DEL SERVICIO PARA LA ADUCUADA ATENCIÓN Y APOYO A LA POBLACIÓN L.G.T.B.</t>
  </si>
  <si>
    <t>43030010008 - Estudios de medición de cultura ciudadana del municipio de Santiago de Cali realizado.</t>
  </si>
  <si>
    <t xml:space="preserve">41010020001-1820 A diciembre de 2019, se han vinculado 6000 niños, niñas y adolescentes en procesos de iniciación deportiva 
</t>
  </si>
  <si>
    <t>2-3060101  Concesión de Préstamos</t>
  </si>
  <si>
    <t>7704  R.F. Convenio 649- Gobernacion-secret.cultura</t>
  </si>
  <si>
    <t>NO*  A.14.17.4   PRESTACIÓN DIRECTA DEL SERVICIO</t>
  </si>
  <si>
    <t>INVERSIÓN ORIENTADA A LA PRESTACION DEL SERVICIO DIRECTA PARA LA ADUCUADAATENCIÓN Y APOYO A LA POBLACIÓN L.G.T.B.</t>
  </si>
  <si>
    <t>43030010009 - Política Pública de Cultura Ciudadana formulada con el Consejo Consultivo de Cultura ciudadana</t>
  </si>
  <si>
    <t xml:space="preserve">41050010007-1821 A diciembre de 2019, se han realizado 2 juegos deportivos y recreativos tradicionales y no tradicionales </t>
  </si>
  <si>
    <t>2-3060201  Compra de Terrenos</t>
  </si>
  <si>
    <t>7705  R.F. Convenio 288-04 Mineduca</t>
  </si>
  <si>
    <t>A.14.17.4.1  TALENTO HUMANO QUE DESARROLLA FUNCIONES DE CARÁCTER OPERATIVO</t>
  </si>
  <si>
    <t>CONTEMPLA LA REMUNERACIÓN DEL TALENTO HUMANO QUE DESARROLLA FUNCIONES DE CARÁCTER OPERATIVO EN EL ÁREA DE ATENCIÓN Y APOYO A LA POBLACIÓN L.G.T.B, CUALQUIERA QUE SEA SU MODALIDAD DE VINCULACIÓN.</t>
  </si>
  <si>
    <t xml:space="preserve">43030010010 - Establecimientos nocturnos regulados integralmente </t>
  </si>
  <si>
    <t>41010020002-1822 A diciembre de 2019, se han realizado 2 juegos deportivos intercolegiados</t>
  </si>
  <si>
    <t>2-306020301  Servicios Publicos Domiciliarios-acueducto</t>
  </si>
  <si>
    <t>7706  R.F. Convenio Agentes de transito</t>
  </si>
  <si>
    <t>A.14.17.4.2  ADQUISICIÓN DE INSUMOS, SUMINISTROS Y DOTACIÓN</t>
  </si>
  <si>
    <t xml:space="preserve">43040010001 - Familias víctimas del conflicto atendidas en el programa de prevención y protección </t>
  </si>
  <si>
    <t>42030020014-1823 A diciembre de 2019, se ha realizado 1 estrategias artísticas y culturales "la cultura se toma tu comuna", promoviendo sentido de pertenencia y cultura ciudadana</t>
  </si>
  <si>
    <t>2-306020302  Servicios Publicos Domiciliarios-alcantarillado</t>
  </si>
  <si>
    <t>7707  R.F. Convenio 169-05 mineduc</t>
  </si>
  <si>
    <t>NO*  A.14.18   PROTECCIÓN INTEGRAL A LA JUVENTUD</t>
  </si>
  <si>
    <t>RECURSOS DESTINADOS A LA FINANCIACIÓN DE LOS PROYECTOS DE PROTECCIÓN INTEGRAL A LA JUVENTUD</t>
  </si>
  <si>
    <t xml:space="preserve">43040010002 - Personas víctimas del conflicto beneficiadas con programas preventivos en el marco del deporte y la recreación </t>
  </si>
  <si>
    <t xml:space="preserve">44030010010-1824 A diciembre de 2019, 300 personas de grupos vulnerables han participado de actividades de turismo de naturaleza en la zona rural del municipio
</t>
  </si>
  <si>
    <t>2-306020303  Servicios Publicos Domiciliarios-aseo</t>
  </si>
  <si>
    <t>7708  R.F. convenio coldeportes/mpio</t>
  </si>
  <si>
    <t>A.14.18.1  CONSTRUCCIÓN DE INFRAESTRUCTURA</t>
  </si>
  <si>
    <t>RECURSOS ORIENTADOS A LA INVERSIÓN EN INFRAESTRUCTURA DE LOS PROYECTOS RELACIONADOS A LA PROTECCIÓN INTEGRAL A LA JUVENTUD</t>
  </si>
  <si>
    <t>43040020001 - Puntos de información y orientación a las víctimas del conflicto en la ciudad.</t>
  </si>
  <si>
    <t xml:space="preserve">42030040005-1825 A diciembre de 2019, se han construido 2 escenarios deportivos y recreativos en la comuna, siempre y cuando existan lotes de propiedad del municipio que se puedan utilizar para esta actividad
</t>
  </si>
  <si>
    <t>2-3060205  Desarrollo Rural Integrado</t>
  </si>
  <si>
    <t>7709  R.F. Convenio DANSOCIAL-MPIO</t>
  </si>
  <si>
    <t>A.14.18.2  ADECUACIÓN DE INFRAESTRUCTURA</t>
  </si>
  <si>
    <t>INVERSIÓN ORIENTADA A LA ADECUACION DE LA INFRAESTRUCTURA RELACIONADA CON PROYECTOS DE PROTECCIÓN INTEGRAL A LA JUVENTUD</t>
  </si>
  <si>
    <t>43040020002 - Hogares víctimas del conflicto que tienen garantizada la subsistencia mínima en el marco de la atención inmediata antes de la decisión sobre la inclusión en el RUV</t>
  </si>
  <si>
    <t xml:space="preserve">42030040006-1826 A diciembre de 2019, se ha realizado la adecuación o mantenimiento de 20 equipamientos deportivos y recreativos en la comuna
</t>
  </si>
  <si>
    <t>2-3060207  Apoyo a Juntas de Acción Comunal y Empresas de Economía Solidaria</t>
  </si>
  <si>
    <t>7710  R.F. Convenio 003-03 Ecopetrol-Mpio</t>
  </si>
  <si>
    <t>A.14.18.3  CONTRATACIÓN DEL SERVICIO</t>
  </si>
  <si>
    <t>INVERSIÓN ORIENTADA A LA CONTRATACIÓN DEL SERVICIO PARA LA ADUCUADA PROTECCIÓN INTEGRAL A LA JUVENTUD</t>
  </si>
  <si>
    <t>43040020003 - Acceso y permanencia de los estudiantes víctimas del conflicto armado interno matriculados en las Instituciones Educativas Oficiales</t>
  </si>
  <si>
    <t xml:space="preserve">42030040007-1827 A diciembre de 2019, se ha realizado el mantenimiento y adecuación de 2 equipamiento cultural.
</t>
  </si>
  <si>
    <t>2-3060209  Alimentación Escolar</t>
  </si>
  <si>
    <t>7711  R.F.Convenio 412-05 mineduc</t>
  </si>
  <si>
    <t>NO*  A.14.18.4   PRESTACIÓN DIRECTA DEL SERVICIO</t>
  </si>
  <si>
    <t>INVERSIÓN ORIENTADA A LA PRESTACION DEL SERVICIO DIRECTA PARA LA ADUCUADA PROTECCIÓN INTEGRAL A LA JUVENTUD</t>
  </si>
  <si>
    <t>43040030001 - Hogares víctimas de desplazamiento incluidas en el RUV apoyados en la medida de retorno y/o reubicación.</t>
  </si>
  <si>
    <t>43010010009-1901 A diciembre de 2019 se han constituido y capacitado y dotado  36 Comités de vecinos para la convivencia y dotado los barrios de la comuna con 36 sistemas de alerta  y monitoreo.</t>
  </si>
  <si>
    <t>2-3060211  Fomento Minería</t>
  </si>
  <si>
    <t>7712  R.F.Convenio 217-05 mineduc</t>
  </si>
  <si>
    <t>A.14.18.4.1  TALENTO HUMANO QUE DESARROLLA FUNCIONES DE CARÁCTER OPERATIVO</t>
  </si>
  <si>
    <t>CONTEMPLA LA REMUNERACIÓN DEL TALENTO HUMANO QUE DESARROLLA FUNCIONES DE CARÁCTER OPERATIVO EN EL ÁREA DE PROTECCIÓN INTEGRAL A LA JUVENTUD, CUALQUIERA QUE SEA SU MODALIDAD DE VINCULACIÓN.</t>
  </si>
  <si>
    <t xml:space="preserve">43040030002 - Víctimas del conflicto orientados hacia las ofertas de generación de ingresos </t>
  </si>
  <si>
    <t xml:space="preserve">41010030006-1902 A diciembre de 2019 se han formado 360 padres, madres, cuidadores y  cabeza de hogar, en pautas de crianza para el desarrollo de competencias  para la convivencia, el autocuidado y la prevención del consumo de SPA y el uso inadecuado del alcohol.
</t>
  </si>
  <si>
    <t>2-3060213  Para Adquisición de Vivienda de Interés Social</t>
  </si>
  <si>
    <t>7713  R.F. Convenio  Mininterior-07</t>
  </si>
  <si>
    <t>A.14.18.4.2  ADQUISICIÓN DE INSUMOS, SUMINISTROS Y DOTACIÓN</t>
  </si>
  <si>
    <t>43040030003 - Soluciones Habitacionales Nuevas o Usadas Asignadas a hogares en situación de desplazamiento forzoso.</t>
  </si>
  <si>
    <t>41010030006-1903 A diciembre de 2019 han participado 360 personas de organizaciones comunitarias en estrategias pedagógicas orientadas a promover el respeto a al diversidad, el desarrollo de competencias para la convivencia, el autocuidado, la prevención de consumo de SPA y alcohol.</t>
  </si>
  <si>
    <t>2-3060215  Para Adquisición de Lotes</t>
  </si>
  <si>
    <t>7714  R.F. Convenio  148-07</t>
  </si>
  <si>
    <t>A.14.19  ATENCIÓN Y APOYO A LA MUJER</t>
  </si>
  <si>
    <t>RECURSOS ORIENTADOS A LA FINANCIACIÓN DE PROYECTOS DE INVERSIÓN DESTINADOS A LA ATENCIÓN Y APOYO DE LA MUJER</t>
  </si>
  <si>
    <t xml:space="preserve">43040030004 - Nuevas víctimas del conflicto atendidas en el marco del programa de atención psicosocial integral - PAPSIVI </t>
  </si>
  <si>
    <t xml:space="preserve">41010020001-1904 A diciembre de 2019, se han vinculado 2000 niños, niñas y adolescentes  en procesos de  iniciación deportiva 
</t>
  </si>
  <si>
    <t>2-3060216  Para Juntas de acueducto</t>
  </si>
  <si>
    <t>7715  R.F. convenio interadministrativo emsirva - municipio</t>
  </si>
  <si>
    <t>NO*  A.14.20   ATENCIÓN Y APOYO A LAS VICTIMAS</t>
  </si>
  <si>
    <t>INVERSIÓN ORIENTADA A LA EJECUCIÓN DE LA POLÍTICA DE ATENCIÓN, ASISTENCIA Y REPARACIÓN INTEGRAL A LAS VÍCTIMAS DEL CONFLICTO ARMADO INTERNO</t>
  </si>
  <si>
    <t>43040030005 - Víctimas del conflicto capacitadas para la empleabilidad, emprendimiento y fortalecidas en procesos productivos</t>
  </si>
  <si>
    <t xml:space="preserve">41050010007-1905 A diciembre de 2019 se han  realizado 4 juegos deportivos y recreativos tradicionales y no tradicionales 
</t>
  </si>
  <si>
    <t>2-3060217  Para Juntas de Alcantarillado</t>
  </si>
  <si>
    <t>7716  R.F. Artes C1577- 2008 XII Fes Mus Pas Petronio</t>
  </si>
  <si>
    <t>NO*  A.14.20.1   VICTIMAS (NO INCLUYE PROYECTOS PARA DESPLAZADOS)</t>
  </si>
  <si>
    <t>CONTEMPLA LOS RECURSOS INVERTIDOS EN LA EJECUCIÓN DE LA POLÍTICA DE ATENCIÓN, ASISTENCIA Y REPARACIÓN INTEGRAL A LAS VÍCTIMAS DEL CONFLICTO ARMADO INTERNO, EXCLUYENDO AQUELLOS RECURSOS ORIENTADOS A LA ATENCIÓN DE POBLACIÓN VÍCTIMA DE DESPLAZAMIENTO FORZADO</t>
  </si>
  <si>
    <t>43040030006 - Personas beneficiadas con eventos deportivos recreativos realizados, dirigidos a víctimas del conflicto.</t>
  </si>
  <si>
    <t xml:space="preserve">41010020002-1906 A diciembre de 2019,  se  han realizado 2 juegos deportivos intercolegiados 
</t>
  </si>
  <si>
    <t>2-3060218  Apoyo a juntas de Accion Local</t>
  </si>
  <si>
    <t>7717  R.F.Convenio Cofinanciacion FONADE -Municipio CORREGIR NO VA</t>
  </si>
  <si>
    <t>A.14.20.1.1  PREVENCIÓN Y PROTECCIÓN</t>
  </si>
  <si>
    <t>INVERSIÓN EN MEDIDAS PARA EVITAR LA OCURRENCIA DE VIOLACIONES DE DDHH E INFRACCIONES AL DIH, NEUTRALIZAR O SUPERAR CAUSAS Y CIRCUNSTANCIAS QUE GENERAN RIESGO EN EL MARCO DEL CONFLICTO ARMADO ASÍ COMO PARA LA ADOPCIÓN DE MEDIDAS ESPECIALES PARA PERSONAS, GRUPOS O COMUNIDADES EN SITUACIÓN DE RIESGO.</t>
  </si>
  <si>
    <t xml:space="preserve">43040030007 - Personas víctimas del conflicto beneficiadas en procesos artísticos y culturales </t>
  </si>
  <si>
    <t xml:space="preserve">42030040005-1907 A diciembre de 2019,  se  han construido 2 equipamientos deportivos y recreativos en la comuna  siempre y cuando existan lotes de propiedad del municipio que se puedan utilizar para esta actividad.
</t>
  </si>
  <si>
    <t>2-3060301  Subsidios de vivienda</t>
  </si>
  <si>
    <t>7718  R.F. Covennio 346 fortalecimiento nutricional integral del municipio 09</t>
  </si>
  <si>
    <t>A.14.20.1.2  ASISTENCIA Y ATENCIÓN INTEGRAL</t>
  </si>
  <si>
    <t>INVERSIÓN ORIENTADA A INFORMAR, ORIENTAR Y ACOMPAÑAR JURÍDICA Y PSICOSOCIALMENTE A LA VÍCTIMA ASÍ COMO PARA EL DESARROLLO DE MEDIDAS PARA REESTABLECER LA VIGENCIA EFECTIVA DE SUS DERECHOS, BRINDARLES CONDICIONES PARA LLEVAR UNA VIDA DIGNA Y GARANTIZAR SU INCORPORACIÓN A LA VIDA SOCIAL, ECONÓMICA Y POLÍTICA</t>
  </si>
  <si>
    <t>43040040001 - Museo Regional de Memoria Histórica del Conflicto y la Reconciliación</t>
  </si>
  <si>
    <t>42030040006-1908 A diciembre de 2019 se ha efectuado adecuación y mantenimiento de 36 equipamientos deportivos y recreativos en la comuna</t>
  </si>
  <si>
    <t xml:space="preserve">2-3060302  Subsidios para mejoramiento de vivienda </t>
  </si>
  <si>
    <t>7719  R.F. Convenio 313-09 Petronio Alvarez</t>
  </si>
  <si>
    <t>A.14.20.1.3  REPARACIÓN INTEGRAL</t>
  </si>
  <si>
    <t>CONTEMPLA LOS RECURSOS ENFOCADOS A LA RESTITUCIÓN, INDEMNIZACIÓN, REHABILITACIÓN, SATISFACCIÓN Y GARANTÍAS DE NO REPETICIÓN DE LAS VÍCTIMAS INDIVIDUALES Y COLECTIVAS</t>
  </si>
  <si>
    <t>43040040002 - Eventos conmemorativos para reivindicación de derechos, la paz y la reconciliación.</t>
  </si>
  <si>
    <t>41040030004-1909 A diciembre 2019 se han realizado 3 estudios y diseños para intervenir las sedes educativas de la comuna</t>
  </si>
  <si>
    <t>2-3060303  Pago Recompensas para la preservacion del orden publico</t>
  </si>
  <si>
    <t>7720  R.F. Convenio EMCALI- Secretaria de Infraestructura y Valorizacion</t>
  </si>
  <si>
    <t>A.14.20.1.4  VERDAD</t>
  </si>
  <si>
    <t>INVERSIÓN ASOCIADA PARA GARANTIZAR EL DERECHO DE LAS VÍCTIMAS A CONOCER LA VERDAD ACERCA DE LOS MOTIVOS Y CIRCUNSTANCIAS EN QUE SE COMETIERON LAS VIOLACIONES A LOS DDHH O LAS INFRACIONES AL DIH</t>
  </si>
  <si>
    <t>43040050001 - Sistema de información y comunicación para población víctima del conflicto interno implementado</t>
  </si>
  <si>
    <t xml:space="preserve">41040030004-1910 A diciembre de 2019, se han realizado 10 intervenciones (mantenimiento, adecuación y/o construcción de espacios, previo concepto técnico) en las  sedes educativas de la comuna
</t>
  </si>
  <si>
    <t>2-3060304  Tasa Retributiva</t>
  </si>
  <si>
    <t>7721  R.F. convenio interadministrativo 1713 invias NO VA REEMPLAZAR</t>
  </si>
  <si>
    <t>A.14.20.1.5  JUSTICIA</t>
  </si>
  <si>
    <t>INVERSIÓN ASOCIADA PARA GARANTIZAR EL DERECHO DE LAS VÍCTIMAS A QUE HAYA UNA INVESTIGACIÓN EFECTIVA QUE CONDUZCA AL ESCLARECIMIENTO DE LAS VIOLACIONES A LOS DDHH E INFRACCIONES AL DIH</t>
  </si>
  <si>
    <t xml:space="preserve">43040050002 - Acciones de fortalecimiento a la Mesa municipal de participación efectiva de las víctimas </t>
  </si>
  <si>
    <t xml:space="preserve">42030040007-1911 A diciembre de 2019 se ha realizado  mantenimiento y adecuación 1 equipamientos culturales.
</t>
  </si>
  <si>
    <t>2-3060401  Compra de Bonos, Acciones y Otros Títulos Valores</t>
  </si>
  <si>
    <t>7722  R.F. Convenio Accion Social FIP CORREGIR NO VA</t>
  </si>
  <si>
    <t>A.14.20.1.6  PARTICIPACIÓN</t>
  </si>
  <si>
    <t xml:space="preserve">REGISTRE EL VALOR DE LO UTILIZADO PARA GARANTIZAR EL DERECHO DE LAS VÍCTIMAS A INFORMARSE, INTERVENIR, PRESENTAR OBSERVACIONES, RECIBIR RETROALIMENTACIÓN Y COADYUVAR DE MANERA VOLUNTARIA EN EL DISEÑO DE LOS INSTRUMENTOS DE IMPLEMENTACIÓN, SEGUIMIENTO Y EVALUACIÓN, PLANES, PROGRAMAS Y PROYECTOS </t>
  </si>
  <si>
    <t xml:space="preserve">44010010001 - Emprendimientos de sectores con activa demanda puestos en marcha </t>
  </si>
  <si>
    <t xml:space="preserve">41050020011-1912 A diciembre de 2019, se ha vinculado en iniciación artística 3000 personas de los grupos poblacionales vulnerables 
</t>
  </si>
  <si>
    <t>2-3060501  Participación en Capital de Empresas Públicas Financieras</t>
  </si>
  <si>
    <t>7723  R.F. CONVENIO COOPERACIÓN EMCALI- MUNICIPIO DE CALI</t>
  </si>
  <si>
    <t>A.14.20.1.7  SISTEMAS DE INFORMACIÓN</t>
  </si>
  <si>
    <t>CONTEMPLA LA INVERSIÓN EN INSTRUMENTOS PARA LA CENTRALIZACIÓN Y FLUJO DE LA INFORMACIÓN SOBRE LAS VÍCTIMAS Y EN LA ARTICULACIÓN DE ÉSTOS CON LA RED NACIONAL DE INFORMACIÓN</t>
  </si>
  <si>
    <t xml:space="preserve">44010010002 - Personas vulnerables capacitadas para la generación de ingresos y el emprendimiento con acompañamiento, asistencia técnica, administrativa, financiera y contable </t>
  </si>
  <si>
    <t xml:space="preserve">41050020012-1913 A diciembre de 2019, se ha fortalecido a través de la formación artística 3000 personas de los grupos poblacionales vulnerables con entidades idóneas
</t>
  </si>
  <si>
    <t>2-3060503  Participación en Capital de Empresas Públicas No Financieras</t>
  </si>
  <si>
    <t>7724  R.F. Convenio Gobern-Mpio( Desarr.T)</t>
  </si>
  <si>
    <t>NO*  A.14.20.2   PROYECTOS PARA ATENDER A LA POBLACIÓN DESPLAZADA</t>
  </si>
  <si>
    <t>CONTEMPLA LOS RECURSOS INVERTIDOS EN LA EJECUCIÓN DE LA POLÍTICA DE ATENCIÓN, ASISTENCIA Y REPARACIÓN INTEGRAL, EN PROGRAMAS PARA LAS VÍCTIMAS DEL DESPLAZAMIENTO FORZADO POR LA VIOLENCIA.</t>
  </si>
  <si>
    <t>44010010003 - Emprendimientos productivos con o para mujeres, jóvenes y trabajadores informales que obtienen acompañamiento integral de orden financiero, administrativo, técnico y comercial</t>
  </si>
  <si>
    <t xml:space="preserve">41010010005-1914 A diciembre de 2019 se han adecuado 2 equipamientos recreativos para la  primera infancia en el marco de la Política Nacional de Cero a Siempre
</t>
  </si>
  <si>
    <t>2-3060601  Subsidio para el Acceso de la Población a Servicios Médicos</t>
  </si>
  <si>
    <t>7725  R.F. Convenio EMCALI- Municipio de Cali Megaobras</t>
  </si>
  <si>
    <t>A.14.20.2.1  PREVENCIÓN Y PROTECCIÓN</t>
  </si>
  <si>
    <t xml:space="preserve">44010010004 - Negocios productivos tradicionales urbanos y rurales fortalecidos en sus capacidades técnicas, administrativas y comerciales </t>
  </si>
  <si>
    <t xml:space="preserve">42030040001-1915 A diciembre de 2019 se ha realizado el mantenimiento y adecuación de 1 sedes comunales
</t>
  </si>
  <si>
    <t>2-30607  Cofinanciación</t>
  </si>
  <si>
    <t>7726  R.F. Convenio CVC-DAGMA 2011</t>
  </si>
  <si>
    <t>A.14.20.2.2  ASISTENCIA Y ATENCIÓN INTEGRAL</t>
  </si>
  <si>
    <t>44010010005 - Jóvenes artistas fortalecidos en su capacidad de generar ingresos con sus productos y servicios culturales</t>
  </si>
  <si>
    <t xml:space="preserve">42030040004-1916 A diciembre de 2019 se ha realizado el mantenimiento y adecuación del CALI 
</t>
  </si>
  <si>
    <t>7727  R.F. Convenio 35359014 CALI-S. VIVIENDA-ALIANZA FIDUCIARIA</t>
  </si>
  <si>
    <t>A.14.20.2.3  REPARACIÓN INTEGRAL</t>
  </si>
  <si>
    <t xml:space="preserve">44010010006 - Víctimas del conflicto armado interno, desmovilizados, jóvenes en alto riesgo, miembros de familias en situación de pobreza y militares retirados lesionados o desvinculados de la fuerza pública con buena conducta orientados hacia las ofertas de generación de ingresos </t>
  </si>
  <si>
    <t xml:space="preserve">45030010003-1917 A diciembre de 2019 se han fortalecido las organizaciones comunitarias, incluyendo JAL y JAC, a través de la capacitación en liderazgo de 480 personas en mediación, autorregulación y solución pacífica de conflictos
</t>
  </si>
  <si>
    <t>7728  R.F. Convenio CVC-DAGMA 015/ 11</t>
  </si>
  <si>
    <t>A.14.20.2.4  VERDAD</t>
  </si>
  <si>
    <t>44010010007 - Grupos organizados de trabajadores informales - GOTIS que han implementado programas de seguridad y salud en el trabajo</t>
  </si>
  <si>
    <t xml:space="preserve">45030010003-1918 A diciembre de 2019, se han capacitado 2400 personas pertenecientes a grupos vulnerables para su organización y participación en las diferentes instancias de decisión local
</t>
  </si>
  <si>
    <t>7729  R.F. Convenio EMCALI- Municipio 0186/12</t>
  </si>
  <si>
    <t>A.14.20.2.5  JUSTICIA</t>
  </si>
  <si>
    <t>44010020001 - Emprendimientos innovadores y de alto impacto creados en sectores estratégicos.</t>
  </si>
  <si>
    <t xml:space="preserve">43010020001-1919 A diciembre de 2019,  se  ha adecuado 1 equipamiento púbico de Seguridad y Justicia para facilitar la  accesibilidad  de las personas vulnerables.
</t>
  </si>
  <si>
    <t>7730  R.F. Conv Mpio Univalle Estadio</t>
  </si>
  <si>
    <t>A.14.20.2.6  RETORNO Y REUBICACIÓN</t>
  </si>
  <si>
    <t>CONTEMPLA LOS RECURSOS PARA PROPICIAR O PROPENDER PROCESOS DE RETORNO O REUBICACIÓN DE POBLACIÓN VÍCTIMA DE DESPLAZAMIENTO FORZADO ASENTADA EN OTROS MUNICIPIOS HACIA EL SUYO O ASENTADA EN SU MUNICIPIO HACIA OTROS</t>
  </si>
  <si>
    <t>44010020002 - Emprendimientos innovadores y de alto impacto pertenecientes a sectores estratégicos, fortalecidos en capacidades técnicas.</t>
  </si>
  <si>
    <t xml:space="preserve">41020010003-1920 A diciembre de 2019 se ha realizado la instalación de señalética en braile y formatos de fácil lectura y comprensión en el CALI 
</t>
  </si>
  <si>
    <t>7731  R.F. Convenio municipio-icbf 2391</t>
  </si>
  <si>
    <t xml:space="preserve">NO*  A.15   EQUIPAMIENTO </t>
  </si>
  <si>
    <t xml:space="preserve">RECURSOS DESTINADOS A LA CONTRACCIÓN, AMPLIACIÓN Y MANTENIMIENTO DE LA INFRAESTRUCTURA PERTENECIENTE A LA ADMINISTRACIÓN MUNICIPAL Y DE MÁS BIENES DE USO PÚBLICO, CUANDO SEAN DE SU PROPIEDAD </t>
  </si>
  <si>
    <t xml:space="preserve">44010020003 - Vehículos de financiación tradicionales y no tradicionales desarrollados para apoyar emprendimientos innovadores y de alto impacto en etapa temprana </t>
  </si>
  <si>
    <t xml:space="preserve">41010040003-1921 A diciembre de 2019, se ha realizado formación en el cuidado, manejo, proyecto de vida y derechos a 80  cuidadores de personas con discapacidad y adultos mayores
</t>
  </si>
  <si>
    <t>7732  R.F. Convenio 0290/13 Petronio Alvarez</t>
  </si>
  <si>
    <t>A.15.1  PREINVERSIÓN DE INFRAESTRUCTURA</t>
  </si>
  <si>
    <t>44010020004 - Emprendimientos asociativos vinculados a programas de acompañamiento social y empresarial</t>
  </si>
  <si>
    <t>41010040005-1922 A diciembre de 2019, se han vinculado 200 adulto mayores en actividades que promueva el estilo de vida saludable, autocuidado y acondicionamiento físico.</t>
  </si>
  <si>
    <t>7733  R.F. Convenio FNG-Mpio Santiago de cali</t>
  </si>
  <si>
    <t>A.15.2  CONSTRUCCIÓN DE DEPENDENCIAS DE LA ADMINISTRACIÓN</t>
  </si>
  <si>
    <t>RECURSOS EMPLEADOS EN LA CONSTRUCCIÓN DE INFRAESTRUCTURA FÍSICA DESTINADA AL FUNCIONAMIENTO DE DEPENDENCIAS DE LA ADMINISTRACIÓN MUNICIPAL</t>
  </si>
  <si>
    <t>44010030001 - Iniciativas de co creación entre emprendedores fomentadas para impulsar la cultura emprendedora en la ciudad</t>
  </si>
  <si>
    <t xml:space="preserve">41010040004-1923 A diciembre de 2019, se han realizado 12 encuentros intergeneracionales.
</t>
  </si>
  <si>
    <t>7734  R.F.Convenio 592/12 coldeportes</t>
  </si>
  <si>
    <t>A.15.3  MEJORAMIENTO Y MANTENIMIENTO DE DEPENDENCIAS DE LA ADMINISTRACIÓN</t>
  </si>
  <si>
    <t>RECURSOS ORIENTADOS A LA REPARACIÓN, CONSERVACIÓN Y MEJORAMIENTO DE INFRAESTRUCTURA FÍSICA EN DONDE FUNCIONA LA ADMINISTRACIÓN MUNICIPAL</t>
  </si>
  <si>
    <t>44010030002 - Iniciativas productivas acompañadas para la presentación a mecanismos de financiación (microcrédito, capital semilla, presentación de proyectos a convocatorias, inversión empresa privada)</t>
  </si>
  <si>
    <t xml:space="preserve">41020010010-1924 A diciembre de 2019, se han realizado 2 juegos recreativos y deportivos para personas con discapacidad
</t>
  </si>
  <si>
    <t>7735  R.F.Convenio 593/12 coldeportes</t>
  </si>
  <si>
    <t>A.15.4  CONSTRUCCIÓN DE PLAZAS DE MERCADO, MATADEROS, CEMENTERIOS Y MOBILIARIOS DEL ESPACIO PÚBLICO</t>
  </si>
  <si>
    <t xml:space="preserve">RECURSOS EMPLEADOS EN CONSTRUCCIÓN DE LA INFRAESTRUCTURA FÍSICA DE BIENES DE USO PUBLICO COMO SON PLAZAS DE MERCADO, MATADEROS Y CEMENTERIOS, </t>
  </si>
  <si>
    <t>44010030003 - Iniciativas de innovación y transferencias de conocimiento para el fomento de la actividad emprendedora implementadas</t>
  </si>
  <si>
    <t xml:space="preserve">41010040007-1925 A diciembre de 2019, se han realizado 4 juegos recreativos para el adulto mayor
</t>
  </si>
  <si>
    <t>7736  R.F.Convenio 596/12 coldeportes</t>
  </si>
  <si>
    <t>A.15.5  MEJORAMIENTO Y MANTENIMIENTO DE PLAZAS DE MERCADO, MATADEROS, CEMENTERIOS Y MOBILIARIOS DEL ESPACIO PÚBLICO</t>
  </si>
  <si>
    <t>RECURSOS ORIENTADOS A LA REPARACIÓN, CONSERVACIÓN Y MEJORAMIENTO DE INFRAESTRUCTURA FÍSICA DE BIENES DE USO PUBLICO COMO SON PLAZAS DE MERCADO, MATADEROS Y CEMENTERIOS</t>
  </si>
  <si>
    <t xml:space="preserve">44010030004 - Instituciones Educativas que desarrollan la cultura del emprendimiento. </t>
  </si>
  <si>
    <t xml:space="preserve">44030010010-1926 A diciembre de 2019 450 personas de grupos vulnerables han participado de actividades de turismo de naturaleza en la zona rural del municipio
</t>
  </si>
  <si>
    <t>7737  R.F.Convenio 602/12 coldeportes</t>
  </si>
  <si>
    <t>A.15.8  PAGO DE DÉFICIT DE INVERSIÓN EN EQUIPAMIENTO</t>
  </si>
  <si>
    <t>RECURSOS DESTINADOS AL PAGO DE DÉFICIT DE INVERSIÓN EN EQUIPAMENTO</t>
  </si>
  <si>
    <t>44010030005 - Semilleros de emprendimiento e innovación creados e implementados.</t>
  </si>
  <si>
    <t xml:space="preserve">44040010001-1927 A diciembre de 2019, se han cualificado a 1200 personas vulnerables  en competencias técnico laborales con acompañamiento, intermediación laboral y orientación ocupacional con entidades idóneas con un mínimo de capacitación 180 horas.
</t>
  </si>
  <si>
    <t>7738  R.F.Convenio 619/12 coldeportes</t>
  </si>
  <si>
    <t>A.15.9  CONSTRUCCIÓN DE ZONAS VERDES, PARQUES, PLAZAS Y PLAZOLETAS</t>
  </si>
  <si>
    <t>RECURSOS EMPLEADOS EN CONSTRUCCIÓN DE LA INFRAESTRUCTURA FÍSICA DE BIENES DE USO PÚBLICO COMO SON LAS ZONAS VERDES, LOS PARQUES, PLAZAS Y PLAZOLETAS</t>
  </si>
  <si>
    <t>44010030006 - Subsectores que conforman la cadena de productos afropacífico, organizadas y fortalecidas</t>
  </si>
  <si>
    <t xml:space="preserve">44010010002-1928 A diciembre de 2019, se han cualificado a  640 personas vulnerables para el emprendimiento con entidades idóneas y con acompañamiento y asistencia técnica en mercadeo, componente administrativo y contable y formalización con un mínimo de capacitación 180 horas
</t>
  </si>
  <si>
    <t>7739  R.F.Convenio 626/12 coldeportes</t>
  </si>
  <si>
    <t>A.15.10  MEJORAMIENTO Y MANTENIMIENTO DE ZONAS VERDES, PARQUES, PLAZAS Y PLAZOLETAS</t>
  </si>
  <si>
    <t>RECURSOS EMPLEADOS EN MEJORAMIENTO Y MANTENIMIENTO DE LA INFRAESTRUCTURA FÍSICA DE BIENES DE USO PÚBLICO COMO SON LAS ZONAS VERDES, LOS PARQUES, PLAZAS Y PLAZOLETAS</t>
  </si>
  <si>
    <t xml:space="preserve">44010030007 - Bankomunales conformados para la autogestión de comunidades vulnerables. </t>
  </si>
  <si>
    <t xml:space="preserve">42030020014-1929 A diciembre 2019, se ha recuperado ambiental y paisajísticamente 36 zonas blandas  de separadores viales, parques y zonas verdes,  con empoderamiento de la comunidad
</t>
  </si>
  <si>
    <t xml:space="preserve">7740  R.F. Convenio 862/13 Min educacion </t>
  </si>
  <si>
    <t>NO*  A.16   DESARROLLO COMUNITARIO</t>
  </si>
  <si>
    <t xml:space="preserve">INVERSIÓN REALIZADA EN EL DESARROLLO DE PROGRAMAS Y PROYECTOS PARA PROMOVER LA PARTICIPACIÓN CIUDADANA EN LA ENTIDAD TERRITORIAL </t>
  </si>
  <si>
    <t>44010030008 - Artistas del municipio que circulan en eventos y escenarios estratégicos</t>
  </si>
  <si>
    <t xml:space="preserve">42030020014-1930 A diciembre 2019, se ha ejecutado 1  eventos de recreación  en zonas recuperadas, para generar cultura ciudadana
</t>
  </si>
  <si>
    <t>7741  R.F. Conv 049/13 APC Colombia</t>
  </si>
  <si>
    <t>NO*  A.16.10   CAPACIDAD INSTITUCIONAL PARA GARANTIZAR EL DERECHO A LA PARTICIPACIÓN CIUDADANA</t>
  </si>
  <si>
    <t>RECURSOS DESTINADOS AL FORTALECIMIENTO DE LA CAPACIDAD INSTITUCIONAL PARA GARANTIZAR LA PARTICIPACIÓN CIUDADANA Y COMUNITARIA</t>
  </si>
  <si>
    <t>44010030009 - Grupos artísticos locales que circulan en el mercado musical.</t>
  </si>
  <si>
    <t xml:space="preserve">42030020014-1931 A diciembre 2019, se ha realizado 4 estrategias artísticas y culturales "la cultura se toma tu comuna", promoviendo sentido de pertenencia de las zonas recuperadas
</t>
  </si>
  <si>
    <t>7742  R.F. Convenio 0249/14 Petronio Alvarez</t>
  </si>
  <si>
    <t>A.16.10.1  FORTALECIMIENTO DE LA CAPACIDAD INSTITUCIONAL  PARA LA PROMOCION DE LA PARTICIPACIÓN CIUDADANA</t>
  </si>
  <si>
    <t>RECURSOS DESTINADOS A LA FORMACIÓN DE SERVIDORES PÚBLICOS Y DESARROLLO DE SOLUCIONES TECNOLOGICAS PARA LA GARANTIA DEL DERECHO A LA PARTICIPACIÓN CIUDADANA</t>
  </si>
  <si>
    <t xml:space="preserve">44010030010 - Estímulos entregados a artistas, y/o grupos de emprendedores culturales </t>
  </si>
  <si>
    <t>42010040003-1932 A diciembre 2019 se ha realizado el mantenimiento de 2 kilómetros lineales de vía en la comuna, previo concepto de viabilidad técnica</t>
  </si>
  <si>
    <t>7743  R.F. Convenio EMCALI- Cra 80 fase I y II</t>
  </si>
  <si>
    <t>A.16.10.2  DIFUSIÓN Y PUBLICIDAD DE LA PARTICIPACIÓN CIUDADANA</t>
  </si>
  <si>
    <t>INVERSIONES REALIZADAS PARA LA DIFUSIÓN Y PUBLICIDAD DE LA PARTICIPACIÓN CIUDADANA Y COMUNITARIA</t>
  </si>
  <si>
    <t xml:space="preserve">44020010001 - Mipymes fortalecidas en capacidades técnicas y comerciales en sectores estratégicos </t>
  </si>
  <si>
    <t>42010040002-1933 A diciembre 2019 se ha construido  0,2  kilómetros lineales de pavimento, previo concepto de viabilidad técnica</t>
  </si>
  <si>
    <t>7744  R.F.Convenio EMCALI- Municipio 0644/14</t>
  </si>
  <si>
    <t>NO*  A.16.11   PROMOCION DE ESPACIOS PARA ACCION CIVICA Y DEMOCRÁTICA</t>
  </si>
  <si>
    <t>INVERSIONES REALIZADAS PARA PROMOVER MECANISMOS Y CONSOLIDAR ESPACIOS DE PARTICIPACIÓN CIUDADANA Y COMUNITARIA (ARTÍCULO 103 DE LA CONSTITUCIÓN POLÍTICA DE 1991)</t>
  </si>
  <si>
    <t>44020010002 - Empresas apoyadas a través de programas de incubación y aceleración</t>
  </si>
  <si>
    <t>42010010006-1934 A diciembre 2019 se han mantenido o construido   1000 metros cuadrados de andén, previo concepto de viabilidad técnica y esquema básico</t>
  </si>
  <si>
    <t>7745  R.F.Convenio EMCALI- Municipio 0760/14</t>
  </si>
  <si>
    <t>A.16.11.1  PRESUPUESTOS PARTICIPATIVOS</t>
  </si>
  <si>
    <t>APOYO A INICIATIVAS ENCAMINADAS A LA PUESTA EN MARCHA DE EJERCICIOS DE PRESUPUESTACIÓN PARTICIPATIVA EN LOS DISTINTOS NIVELES DE ORGANIZACIÓN TERRITORIAL DEL PAÍS</t>
  </si>
  <si>
    <t>44020010003 - Grandes y medianas empresas de sectores estratégicos apoyadas por medio de programas de innovación</t>
  </si>
  <si>
    <t>42010010003-1935 A diciembre de 2019 se han realizado  el mantenimiento  a  4 puentes peatonales, previo concepto de viabilidad técnica</t>
  </si>
  <si>
    <t>7746  R.F. Convenio 0459/14 min justicia y der</t>
  </si>
  <si>
    <t>A.16.11.2  INSTANCIAS O ESPACIOS DE PARTICIPACIÓN</t>
  </si>
  <si>
    <t>APOYO DESTINADO A LA CONFORMACIÓN O FUNCIONAMIENTO DE LAS INSTANCIAS O ESPACIOS DE PARTICIPACIÓN</t>
  </si>
  <si>
    <t>44020010004 - Iniciativas de responsabilidad social empresarial e innovación social, articuladas con iniciativas de empleabilidad (ruedas de demanda y oferta laboral) y la generación de ingresos de la Alcaldía</t>
  </si>
  <si>
    <t>43010010009-2001 A diciembre de 2019 se han constituido y  capacitado 20 Comités de vecinos para la convivencia  y dotado los barrios de la comuna con 20 sistemas de alerta y monitoreo.</t>
  </si>
  <si>
    <t>7747  R.F. Convenio municipio-icbf 1342</t>
  </si>
  <si>
    <t>NO*  A.16.12   FORTALECIMIENTO DE PROCESOS ASOCIATIVOS  PARA ORGANIZACIONES COMUNITARIAS Y SOCIALES</t>
  </si>
  <si>
    <t>INVERSIONES REALIZADAS PARA EL FORTALECIMIENTO A  EXPRESIONES ASOCIATIVAS DE LA SOCIEDAD CIVIL Y GARANTIAS PARA LAS ORGANIZACIONES COMUNITARIAS Y SOCIALES.</t>
  </si>
  <si>
    <t>44020010005 - Mipymes apoyadas por medio de proyectos de ciencia, tecnología e innovación en alianza con centros de investigación y oficinas de transferencia tecnológica.</t>
  </si>
  <si>
    <t>42030020014-2002 A diciembre 2019, se ha recuperado ambiental y paisajísticamente 5 zonas blandas  de separadores viales, parques y zonas verdes,  con empoderamiento de la comunidad</t>
  </si>
  <si>
    <t>7748  R.F. Conv unid atenc y rep  vict 1432</t>
  </si>
  <si>
    <t>A.16.12.1  CONTROL SOCIAL</t>
  </si>
  <si>
    <t>APOYO A INICIATIVAS DE CONTROL SOCIAL ENFOCADAS A PROMOVER EL SEGUIMIENTO Y LA EVALUACIÓN A LA GESTIÓN DE LAS AUTORIDADES PÚBLICAS DEL ORDEN NACIONAL, DEPARTAMENTAL, MUNICIPAL Y DISTRITAL</t>
  </si>
  <si>
    <t xml:space="preserve">44020010006 - Micros y pequeñas empresas de la zona rural fortalecidas con asesoría y asistencia administrativa y comercial </t>
  </si>
  <si>
    <t>42030020014-2003 A diciembre 2019, se ha ejecutado  4 eventos de recreación  en zonas recuperadas, para generar cultura ciudadana</t>
  </si>
  <si>
    <t>7749  R.F. Convenio 839/14 MEN</t>
  </si>
  <si>
    <t>A.16.12.2  CAPACIDADES ORGANIZACIONALES</t>
  </si>
  <si>
    <t>APOYO A INICIATIVAS DIRIGIDAS AL FORTALECIMIENTO DE LAS CAPACIDADES ORGANIZACIONALES DE LAS EXPRESIONES ASOCIATIVAS DE LA SOCIEDAD CIVIL QUE BUSCAN MATERIALIZAR LAS DISTINTAS MANIFESTACIONES DE LA PARTICIPACIÓN CIUDADANA A NIVEL NACIONAL, DEPARTAMENTAL, MUNICIPAL Y DISTRITAL.</t>
  </si>
  <si>
    <t xml:space="preserve">44020010007 - Iniciativas clústeres fortalecidas en capacidades asociativas, técnicas y comerciales </t>
  </si>
  <si>
    <t>42030020014-2004 A diciembre 2019, se ha realizado 6 estrategias artísticas y culturales "la cultura se toma tu comuna", promoviendo sentido de pertenencia en las zonas recuperadas</t>
  </si>
  <si>
    <t>7750  R.F. Conv 117/15 FONSECON policia</t>
  </si>
  <si>
    <t>A.16.20  PAGO DE DÉFICIT DE INVERSIÓN EN DESARROLLO COMUNITARIO</t>
  </si>
  <si>
    <t>RECURSOS DESTINADOS AL PAGO DE DÉFICIT DE INVERSIÓN EN DESARROLLO COMUNITARIO</t>
  </si>
  <si>
    <t>44020010008 - Fomento a nuevas iniciativas clúster de los sectores estratégicos</t>
  </si>
  <si>
    <t>41040030004-2005 A diciembre 2019 se han realizado 7 estudios y diseños para intervenir las sedes educativas de la comuna</t>
  </si>
  <si>
    <t>7751  R.F. Convenio 283/15 coldeportes</t>
  </si>
  <si>
    <t>NO*  A.17   FORTALECIMIENTO INSTITUCIONAL</t>
  </si>
  <si>
    <t>INVERSIÓN REALIZADA EN PROGRAMAS Y PROYECTOS DE EVALUACIÓN, REORGANIZACIÓN Y CAPACITACIÓN INSTITUCIONAL  PARA MEJORAR LA GESTIÓN DE LA  ADMINISTRACIÓN LOCAL DE ACUERDO CON SUS COMPETENCIAS LEGALES</t>
  </si>
  <si>
    <t>44020010009 - Cadena productiva fílmica y audiovisual implementada.</t>
  </si>
  <si>
    <t>41040030004-2006 A diciembre de 2019, se han realizado 14 intervenciones (mantenimiento, adecuación y/o construcción de espacios, previo concepto técnico) en las  sedes educativas de la comuna</t>
  </si>
  <si>
    <t>7752  R.F. Convenio 315/15 coldeportes</t>
  </si>
  <si>
    <t>A.17.1  PROCESOS INTEGRALES DE EVALUACIÓN INSTITUCIONAL Y REORGANIZACIÓN ADMINISTRATIVA</t>
  </si>
  <si>
    <t>ACTIVIDADES QUE PERMITAN LA REVISIÓN DE LA ESTRUCTURA ADMINISTRATIVA Y SU GESTIÓN PARA SU MEJORAMIENTO Y/O REORGANIZACIÓN</t>
  </si>
  <si>
    <t>44020010010 - Mipymes portadoras de tradición de la gastronomía local y regional, formadas, fortalecidas y generando empleo en procesos de gestión y atención del turismo nacional e internacional.</t>
  </si>
  <si>
    <t>41010030006-2007 A diciembre de 2019 se han formado  400 padres, madres, cuidadores y  cabeza de hogar, en pautas de crianza para el desarrollo de competencias  para la convivencia, el autocuidado y la prevención del consumo de SPA y alcohol.</t>
  </si>
  <si>
    <t>7753  R.F. Convenio 342/15 coldeportes</t>
  </si>
  <si>
    <t>A.17.2  PROGRAMAS DE CAPACITACIÓN Y ASISTENCIA TÉCNICA ORIENTADOS AL DESARROLLO EFICIENTE DE LAS COMPETENCIAS DE LEY</t>
  </si>
  <si>
    <t>ACTIVIDADES DE ASISTENCIA TÉCNICA Y  CAPACITACIÓN INSTITUCIONAL PARA EL FORTALECIMIENTO DE LA  ADMINISTRACIÓN LOCAL EN EL DESARROLLO DE SUS COMPETENCIAS LEGALES</t>
  </si>
  <si>
    <t>44020010011 - Programa de articulación con almacenes de cadena, para facilitar el mercadeo de la producción local y fortalecimiento de Mipymes</t>
  </si>
  <si>
    <t xml:space="preserve">41010030006-2008 A diciembre de 2019 han participado de 200 personas de organizaciones sociales, comunitarias y Red del Buen Trato en estrategias pedagógicas orientadas a promover el respeto a la diversidad, el desarrollo de competencias para la convivencia, el autocuidado, la prevención de consumo de SPA y  alcohol. </t>
  </si>
  <si>
    <t>7754  R.F. Conv EMCALI- Municipio 0606/15</t>
  </si>
  <si>
    <t>A.17.3  PAGO DE INDEMNIZACIONES ORIGINADAS EN PROGRAMAS DE SANEAMIENTO FISCAL Y FINANCIERO - LEY 617 DE 2000</t>
  </si>
  <si>
    <t>PAGO DE INDEMNIZACIONES ORIGINADAS EN PROGRAMAS DE SANEAMIENTO FISCAL Y FINANCIERO - LEY 617 DE 2000</t>
  </si>
  <si>
    <t>44020010012 - Mipymes y organizaciones culturales vinculadas con la cadena de valor del producto turístico salsa, formadas en procesos de gestión y atención del turismo nacional e internacional</t>
  </si>
  <si>
    <t xml:space="preserve">41010020011-2009 A diciembre de 2019 200   adolescentes y jóvenes vinculados a factores de riesgo, participan de  procesos culturales  </t>
  </si>
  <si>
    <t>7755  R.F. Conv EMCALI- Municipio 0607/15</t>
  </si>
  <si>
    <t>NO*  A.17.4   PAGO DE DÉFICIT FISCAL, DE PASIVO LABORAL Y PRESTACIONAL EN PROGRAMAS DE SANEAMIENTO FISCAL Y FINANCIERO</t>
  </si>
  <si>
    <t>CORRESPONDE AL PAGO DE DÉFICIT FISCAL, PAGO DE PASIVO LABORAL Y PRESTACIONAL EN PROGRAMAS DE SANEAMIENTO FISCAL Y FINANCIERO</t>
  </si>
  <si>
    <t xml:space="preserve">44030010001 - Sitios con potencial de turismo rural adecuados </t>
  </si>
  <si>
    <t>41010020001-2010 A diciembre de 2019 200  niños, niñas y adolescentes vinculados a factores de riesgo participan en estrategias deportivos y recreativas</t>
  </si>
  <si>
    <t>7756  R.F. Conv EMCALI- Municipio 0608/15</t>
  </si>
  <si>
    <t>A.17.4.1  CAUSADO CON ANTERIORIDAD AL 31 DE DICIEMBRE DE 2000</t>
  </si>
  <si>
    <t>PAGO DE DÉFICIT FISCAL EN PROGRAMAS DE SANEAMIENTO FISCAL Y PASIVO LABORAL Y PRESTACIONAL ACUMULADO A 31 DE DICIEMBRE DE 2000</t>
  </si>
  <si>
    <t xml:space="preserve">44030010002 - Circuitos metropolitanos de turismo implementados </t>
  </si>
  <si>
    <t>41050020009-2011 A diciembre de 2019 se han realizado 3 producciones artísticas y culturales, con jóvenes vinculados a factores de riesgo, destinadas a transformar imaginarios y prácticas culturales que “naturalizan”  la violencia, la criminalidad y la ilegalidad.</t>
  </si>
  <si>
    <t>7757  R.F. Convenio CVC-DAGMA 2015</t>
  </si>
  <si>
    <t>A.17.4.2  CAUSADO DESPUÉS DEL 31 DE DICIEMBRE DE 2000</t>
  </si>
  <si>
    <t>PAGO DE DÉFICIT FISCAL Y PASIVO LABORAL Y PRESTACIONAL EN PROGRAMAS DE SANEAMIENTO FISCAL Y FINANCIERO CAUSADO DESPUÉS DEL 31 DE DICIEMBRE DE 2000</t>
  </si>
  <si>
    <t>44030010003 - Plan estratégico de promoción nacional e internacional del turismo de Cali y sus productos turísticos (salsa, turismo de naturaleza, gastronomía y patrimonio cultural) implementado, fortaleciendo las Mipymes</t>
  </si>
  <si>
    <t xml:space="preserve">41010020001-2012 A diciembre de 2019, se han vinculado 2000 niños, niñas y adolescentes en procesos de  iniciación deportiva </t>
  </si>
  <si>
    <t>7758  R.F. Convenio municipio-icbf 0911</t>
  </si>
  <si>
    <t>NO*  A.17.5   FINANCIACIÓN DE ACUERDOS DE RESTRUCTURACIÓN DE PASIVOS</t>
  </si>
  <si>
    <t>SON LOS PAGOS EFECTUADOS EN VIRTUD DE LA CELEBRACIÓN DE ACUERDOS DE REESTRUCTURACIÓN DE PASIVOS (LEY 550 DE 1999).</t>
  </si>
  <si>
    <t xml:space="preserve">44030010004 - Guías turísticos y taxistas formados en guianza turística bilingüe </t>
  </si>
  <si>
    <t xml:space="preserve">41050010007-2013 A diciembre de 2019 se han realizado 2 juegos deportivos tradicionales y no tradicionales </t>
  </si>
  <si>
    <t>7759  R.F. Convenio 224/16 coldeportes</t>
  </si>
  <si>
    <t>A.17.5.1  PASIVOS LABORALES Y PRESTACIONALES</t>
  </si>
  <si>
    <t>PAGOS DE PASIVOS LABORALES Y PRESTACIONALES</t>
  </si>
  <si>
    <t>44030010005 - Iniciativas turísticas en Parque temático Cristo Rey y Las tres Cruces apoyadas</t>
  </si>
  <si>
    <t>44030010010-2014 A diciembre de 2019 200 personas de grupos vulnerables han participado de actividades de turismo de naturaleza en la zona rural del municipio</t>
  </si>
  <si>
    <t>7760  R.F. Convenio 347/16 coldeportes</t>
  </si>
  <si>
    <t>A.17.5.2  PASIVOS CON ENTIDADES PÚBLICAS Y DE SEGURIDAD SOCIAL</t>
  </si>
  <si>
    <t>PAGOS DE PASIVOS CON ENTIDADES PÚBLICAS Y DE SEGURIDAD SOCIAL</t>
  </si>
  <si>
    <t>44030010006 - Política pública municipal de turismo formulada e implementada</t>
  </si>
  <si>
    <t xml:space="preserve">41010020002-2015 A diciembre de 2019 se han  realizado 2 Juegos deportivos intercolegiados </t>
  </si>
  <si>
    <t>7761  R.F. Convenio municipio-icbf 1194</t>
  </si>
  <si>
    <t>A.17.5.3  PASIVOS CON ENTIDADES FINANCIERAS VIGILADAS DIFERENTES A DEUDA PUBLICA</t>
  </si>
  <si>
    <t>PAGO DE PASIVOS REESTRUCTURADOS A ENTIDADES VIGILADAS POR CONCEPTOS DIFERENTES A OPERACIONES DE CRÉDITO PÚBLICO.  LOS MOVIMIENTOS DE ESTOS CRÉDITOS DEBEN REGISTRARSE EN SERVICIO DE LA DEUDA.</t>
  </si>
  <si>
    <t xml:space="preserve">44030010007 - Estudios técnicos y económicos para establecer núcleos de servicios turísticos realizados </t>
  </si>
  <si>
    <t>41050020011-2016 A diciembre de 2019, se han vinculado en iniciación artística 500 personas de los diferentes grupos poblacionales.</t>
  </si>
  <si>
    <t>7762  R.F. Conv municipio-icbf 762517435</t>
  </si>
  <si>
    <t>A.17.5.4  DEMÁS ACREEDORES</t>
  </si>
  <si>
    <t xml:space="preserve">PAGOS REALIZADOS CON LOS DEMÁS ACREEDORES DEL ACUERDO </t>
  </si>
  <si>
    <t>44030010008 - Operadores de turismo sensibilizados en la práctica de turismo responsable, solidario y accesible</t>
  </si>
  <si>
    <t>41050020012-2017 A diciembre de 2019, se ha fortalecido la formación  artística  a 1200 personas de diferentes  grupos poblacionales</t>
  </si>
  <si>
    <t>7763  R.F. Convenio 1338/17 coldeportes</t>
  </si>
  <si>
    <t>A.17.5.5  PASIVOS CLASIFICADOS COMO CONTINGENCIAS</t>
  </si>
  <si>
    <t>PAGOS REALIZADOS SOBRE PASIVOS CLASIFICADOS COMO CONTINGENCIAS</t>
  </si>
  <si>
    <t xml:space="preserve">44030010009 - Plan estratégico de turismo rural formulado e implementado </t>
  </si>
  <si>
    <t>41050020015-2018 A diciembre de 2019, se han realizado 4 encuentros intercolegiados artísticos interbarriales.</t>
  </si>
  <si>
    <t>7764  R.F. Convenio indervalle 2871/17</t>
  </si>
  <si>
    <t>A.17.5.6  PASIVOS CLASIFICADOS COMO SALDOS POR DEPURAR</t>
  </si>
  <si>
    <t>PAGOS REALIZADOS SOBRE PASIVOS COMO SALDOS POR DEPURAR</t>
  </si>
  <si>
    <t>44030010010 - Personas de grupos vulnerables de las comunas y corregimientos vinculadas a recorridos de turismo de naturaleza</t>
  </si>
  <si>
    <t xml:space="preserve">41050020005-2019 A diciembre de 2019 se han realizado 3 estrategias artísticas  y culturales en los barrios de la comuna, para promover su identidad y vocación cultural </t>
  </si>
  <si>
    <t>7765  RF Cv 889/17 MINTIC</t>
  </si>
  <si>
    <t>A.17.6  ACTUALIZACIÓN DEL SISBEN</t>
  </si>
  <si>
    <t xml:space="preserve">RECURSOS DESTINADOS A  LA ACTUALIZACIÓN DE LA BASE DE DATOS DEL SISBEN  </t>
  </si>
  <si>
    <t>44030020001 - Eventos deportivos internacionales realizados.</t>
  </si>
  <si>
    <t>41010040007-2020 A diciembre de 2019 se han realizado 2 juegos recreativos para el adulto mayor</t>
  </si>
  <si>
    <t>7801  R..F.  Tasa prodeporte</t>
  </si>
  <si>
    <t>A.17.7  ESTRATIFICACIÓN SOCIOECONÓMICA</t>
  </si>
  <si>
    <t xml:space="preserve">RECURSOS DESTINADOS A  LA REALIZACIÓN DE LA ESTRATIFICACIÓN SOCIOECONÓMICA EN LA ENTIDAD TERRITORIAL </t>
  </si>
  <si>
    <t>44030020002 - Congresos y exposiciones referentes a la actividad física y la recreación realizados.</t>
  </si>
  <si>
    <t>41020010010-2021 A diciembre de 2019 se han realizado 2 juegos deportivos y recreativos para personas con discapacidad</t>
  </si>
  <si>
    <t>7802  R.F.  Programa ADAI</t>
  </si>
  <si>
    <t>A.17.8  ACTUALIZACIÓN CATASTRAL</t>
  </si>
  <si>
    <t>RECURSOS DESTINADOS A LA ACTUALIZACIÓN CATASTRAL</t>
  </si>
  <si>
    <t>44030020003 - Investigaciones sobre el deporte y la recreación realizadas</t>
  </si>
  <si>
    <t>42030040005-2022 A diciembre de 2019,  se  han construido 1 escenarios deportivos y recreativos en la comuna siempre y cuando existan lotes de propiedad del municipio que se puedan utilizar para esta actividad.</t>
  </si>
  <si>
    <t>7803  R.F. Sobretasa Gasol. Malla vial</t>
  </si>
  <si>
    <t>A.17.9  ELABORACIÓN Y ACTUALIZACIÓN DEL PLAN DE DESARROLLO</t>
  </si>
  <si>
    <t>RECURSOS ORIENTADOS A LA ELABORACIÓN, ACTUALIZACIÓN Y EVALUACIÓN DEL PLAN DE DESARROLLO MUNICIPAL</t>
  </si>
  <si>
    <t>44030020004 - Centro de ciencias deportivas diseñado, en coordinación con la Escuela Nacional del Deporte.</t>
  </si>
  <si>
    <t>42030040006-2023 A diciembre de 2019 se ha efectuado adecuación y mantenimiento de 9 escenarios deportivos y recreativos en la comuna</t>
  </si>
  <si>
    <t>7804  R.F. infracciones de transito ley 769-02</t>
  </si>
  <si>
    <t>A.17.10  ELABORACIÓN Y ACTUALIZACIÓN DEL PLAN DE ORDENAMIENTO TERRITORIAL</t>
  </si>
  <si>
    <t>RECURSOS ORIENTADOS A LA ELABORACIÓN Y ACTUALIZACIÓN DEL PLAN DE ORDENAMIENTO TERRITORIAL</t>
  </si>
  <si>
    <t xml:space="preserve">44030020005 - Festivales y encuentros culturales y artísticos de talla internacional realizados anualmente </t>
  </si>
  <si>
    <t>41010010005-2024 A diciembre de 2019 se han adecuado 1 equipamientos recreativos y cultural para la  primera infancia en el marco de la Política Nacional de Cero a Siempre</t>
  </si>
  <si>
    <t>7805  R.F. estampilla procultura</t>
  </si>
  <si>
    <t>A.17.13  PAGO DE DÉFICIT DE INVERSIÓN EN FORTALECIMIENTO INSTITUCIONAL</t>
  </si>
  <si>
    <t>RECURSOS DESTINADOS AL PAGO DE DÉFICIT DE INVERSIÓN EN FORTALECIMIENTO INSTITUCIONAL</t>
  </si>
  <si>
    <t>44030020006 - Plan estratégico de cooperación y marketing de ciudad formulado</t>
  </si>
  <si>
    <t>41010010007-2025 A diciembre de 2019 se han adecuado 1 equipamientos recreativos y cultural para la  primera infancia en el marco de la Política Nacional de Cero a Siempre</t>
  </si>
  <si>
    <t>7806  R.F. contribucion y recargos valorización</t>
  </si>
  <si>
    <t>NO*  A.18   JUSTICIA Y SEGURIDAD</t>
  </si>
  <si>
    <t>INVERSIÓN ORIENTADA AL DESARROLLO DE PROGRAMAS PARA GARANTIZAR EL CUMPLIMIENTO, PROTECCIÓN Y RESTABLECIMIENTO DE LOS  DERECHOS ESTABLECIDOS EN LA CONSTITUCIÓN POLÍTICA</t>
  </si>
  <si>
    <t>44030020007 - Eventos y ferias desarrolladas para promover los sectores de inversión de la ciudad región</t>
  </si>
  <si>
    <t>42030040007-2026 A diciembre de 2019 se ha realizado  mantenimiento y adecuación 2 equipamientos culturales públicos</t>
  </si>
  <si>
    <t>7807  R.F. Ordenanza 65-96</t>
  </si>
  <si>
    <t>A.18.1  PAGO DE INSPECTORES DE POLICÍA</t>
  </si>
  <si>
    <t>CORRESPONDE AL PAGO DE SERVICIOS PERSONALES DE LOS INSPECTORES DE POLICÍA</t>
  </si>
  <si>
    <t>44040010001 - Personas vulnerables vinculadas a programas de inclusión laboral, que incluye capacitación, intermediación laboral, orientación ocupacional y acompañamiento.</t>
  </si>
  <si>
    <t>42010040003-2027 A diciembre 2019 se ha realizado el mantenimiento de 0,8  Kilómetros de vía en la comuna, previo concepto de viabilidad técnica</t>
  </si>
  <si>
    <t>7808  R.F. Fondo territorial de pensiones</t>
  </si>
  <si>
    <t>A.18.2  CONTRATACIÓN DE SERVICIOS ESPECIALES DE POLICÍA EN CONVENIO CON LA POLICÍA NACIÓNAL</t>
  </si>
  <si>
    <t>PAGO DE LA RELACIÓN CONTRACTUAL CELEBRADA ENTRE LA POLICÍA NACIÓNAL Y LA ENTIDAD TERRITORIAL PARA LA PRESTACIÓN  DEL SERVICIO ESPECIAL DE POLICÍA</t>
  </si>
  <si>
    <t>44040010002 - Plataforma de registro automatizado de personas o empresas beneficiadas por la Alcaldía a través de los programas de empleabilidad, emprendimiento, fortalecimiento y aceleración empresarial.</t>
  </si>
  <si>
    <t>42010040002-2028 A diciembre 2019 se ha construido 0,8 kilómetros lineales de pavimento, previo concepto de viabilidad técnica</t>
  </si>
  <si>
    <t>7809  R.F. otras rentas salud</t>
  </si>
  <si>
    <t>A.18.3  PAGO DE COMISARIOS DE FAMILIA, MÉDICOS, PSICÓLOGOS Y TRABAJADORES SOCIALES DE LAS COMISARÍAS DE FAMILIA.</t>
  </si>
  <si>
    <t>PAGO DEL PERSONAL VINCULADO QUE PRESTA SUS SERVICIOS COMO COMISARIO DE FAMILIA, MEDICO, PSICÓLOGO O  TRABAJADOR SOCIAL EN LAS COMISARÍAS DE FAMILIA DE LA ENTIDAD TERRITORIAL DE CONFORMIDAD CON LA LEY 1098 DE 2006 Y EL DECRETO 4840 DE 2007.</t>
  </si>
  <si>
    <t xml:space="preserve">44040010003 - Proyectos de fortalecimiento social, organizacional y empresarial que fortalezcan las capacidades de los recicladores de oficio y sus organizaciones. </t>
  </si>
  <si>
    <t>42010010006-2029 A diciembre 2019 se ha realizado el mantenimiento y construcción de 800 metros cuadrados de andén, previo concepto de viabilidad técnica y esquema básico</t>
  </si>
  <si>
    <t>7810  R.F. FEMS 31%</t>
  </si>
  <si>
    <t>NO*  A.18.4   FONDO DE SEGURIDAD DE LAS ENTIDADES TERRITORIALES - FONSET (LEY 1421 DE 2010)</t>
  </si>
  <si>
    <t>GASTOS EFECTUADOS CON RECURSOS DEL FONDO TERRITORIAL DE SEGURIDAD PARA EL FORTALECIMIENTO DE LA SEGURIDAD CIUDADANA Y LA PRESERVACIÓN DEL  ORDEN PÚBLICO, DE CONFORMIDAD LEY 418/97, MODIFICADA POR LAS LEYES 548/99, 782/02,1106/06,1421 Y 1430/10 Y 1738/14</t>
  </si>
  <si>
    <t>44040020001 - Política pública municipal para promover el desarrollo económico del municipio formulada</t>
  </si>
  <si>
    <t>42010010006-2030 A diciembre 2019 se han construido 200 metros cuadrados de grada anden en la comunas, previo concepto de viabilidad técnica</t>
  </si>
  <si>
    <t>7811  R.F. convenio c.v.c.dagma 027-03</t>
  </si>
  <si>
    <t>A.18.4.1  DOTACIÓN Y MATERIAL DE GUERRA</t>
  </si>
  <si>
    <t>RECURSOS DESTINADOS A LA ADQUISICION DE DOTACION Y MATERIAL DE GUERRA</t>
  </si>
  <si>
    <t>44040020002 - Beneficiarios de los programas promovidos por la alcaldía, en creación y fortalecimiento empresarial cualificados en temas responsabilidad social y ambiental.</t>
  </si>
  <si>
    <t>42010010003-2031 A diciembre de 2019 se ha realizado mantenimiento a 8  puentes peatonales, previo concepto de viabilidad técnica</t>
  </si>
  <si>
    <t>7812  R.F. Rifas y Clubes</t>
  </si>
  <si>
    <t>A.18.4.2  RECONSTRUCCIÓN DE CUARTELES Y DE OTRAS INSTALACIONES</t>
  </si>
  <si>
    <t>RECURSOS EMPLEADOS EN LAS OBRAS DE CONSTRUCCIÓN, RECONSTRUCCIÓN Y MEJORAMIENTO DE LAS INSTALACIONES POLICIALES Y MILITARES</t>
  </si>
  <si>
    <t>44040020003 - Instituciones educativas o centros de desarrollo tecnológico y productivos vinculados a negocios y/o Mipymes.</t>
  </si>
  <si>
    <t>44040010001-2032 A diciembre de 2019, se han cualificado 400 personas con acompañamiento, intermediación laboral y orientación ocupacional con entidades idóneas con un mínimo de capacitación 180 horas.</t>
  </si>
  <si>
    <t>7813  R.F. Alumbrado publico</t>
  </si>
  <si>
    <t>A.18.4.3  COMPRA DE EQUIPO DE COMUNICACIÓN, MONTAJE Y OPERACIÓN DE REDES DE INTELIGENCIA</t>
  </si>
  <si>
    <t>INVERSIÓN ORIENTADA A LA ADQUISICIÓN Y MONTAJE DE EQUIPOS UTILIZADOS EN LA OPERACIÓN DE REDES DE INTELIGENCIA MILITAR</t>
  </si>
  <si>
    <t>44040020004 - Metodología para priorizar población vulnerable a beneficiar con programas de inversión del Municipio TIO.</t>
  </si>
  <si>
    <t>44010010002-2033 A diciembre de 2019, se han cualificado 400 personas para el emprendimiento con entidades idóneas y con acompañamiento y asistencia técnica en mercadeo, componente administrativo y contable y formalización con un mínimo de capacitación 180 horas.</t>
  </si>
  <si>
    <t>7814  R.F.concesion amoblamiento urbano-intervent.</t>
  </si>
  <si>
    <t>A.18.4.4  RECOMPENSAS A PERSONAS QUE COLABOREN CON LA JUSTICIA Y SEGURIDAD DE LAS MISMAS</t>
  </si>
  <si>
    <t>RECURSOS DESTINADOS AL PAGO DE RECOMPENSAS A PERSONAS QUE COLABOREN CON LA JUSTICIA Y LA SEGURIDAD DE LAS MISMAS</t>
  </si>
  <si>
    <t>44040020005 - Centro de desarrollo para el trabajo, la empleabilidad y el fomento empresarial existente, fortalecidos</t>
  </si>
  <si>
    <t>43010010009-2101 A diciembre de 2019, se han constituido y capacitado 30 comités de vecinos para la convivencia y dotado los barrios de la comuna con 60 sistemas de alerta y monitoreo.</t>
  </si>
  <si>
    <t>7815  R.F.Estratificacion socio economica-Ley 505</t>
  </si>
  <si>
    <t xml:space="preserve">A.18.4.5  SERVICIOS PERSONALES, DOTACIÓN Y RACIONES PARA NUEVOS AGENTES Y SOLDADOS </t>
  </si>
  <si>
    <t>INVERSIÓN ORIENTADA AL PAGO DE SERVICIOS PERSONALES, DOTACION Y RACIONES PARA NUEVOS AGENTES Y SOLDADOS</t>
  </si>
  <si>
    <t>45010010001 - Recuperación de la cartera morosa de infracciones de tránsito.</t>
  </si>
  <si>
    <t>41010030006-2102 A diciembre de 2019, se han formado 400 padres, madres, cuidadores y cabeza de hogar, en pautas de crianza para el desarrollo de competencias para la convivencia, el autocuidado y la prevención del consumo de SPA y el uso inadecuado del alcohol.</t>
  </si>
  <si>
    <t>7816  R.F. Regalias directas</t>
  </si>
  <si>
    <t>A.18.4.6  GASTOS DESTINADOS A GENERAR AMBIENTES QUE PROPICIEN LA SEGURIDAD CIUDADANA Y LA PRESERVACIÓN DEL ORDEN PÚBLICO.</t>
  </si>
  <si>
    <t>INVERSIÓN DIRIGIDA AL DESARROLLO DE ACCIONES ORIENTADAS A LA SEGURIDAD CIUDADANA Y PRESERVACIÓN DEL ORDEN PÚBLICO TERRITORIAL DE SEGURIDAD</t>
  </si>
  <si>
    <t>45010010002 - Cartera recuperada</t>
  </si>
  <si>
    <t xml:space="preserve">41010030006-2103 A diciembre de 2019, han participado de 200 personas de organizaciones comunitarias y Red del Buen Trato en estrategias pedagógicas orientadas a promover el respeto a la diversidad, el desarrollo de competencias para la convivencia, el autocuidado, la prevención de consumo de SPA y alcohol. </t>
  </si>
  <si>
    <t>7817  R.F.Fdo. Solidaridad subs. Y redist. Ingresos</t>
  </si>
  <si>
    <t>A.18.4.7  DESARROLLO DEL PLAN INTEGRAL DE SEGURIDAD Y CONVIVENCIA CIUDADANA</t>
  </si>
  <si>
    <t>RECURSOS EMPLEADOS EN EL CONJUNTO DE ACCIONES QUE DAN DESARROLLO AL PLAN INTEGRAL DE SEGURIDAD Y CONVIVENCIA CIUDADANA</t>
  </si>
  <si>
    <t>45010010003 - Recuperación de la cartera por crédito de vivienda VIP - VIS</t>
  </si>
  <si>
    <t xml:space="preserve">41010020011-2104 A diciembre de 2019, 100 niños, niñas y adolescentes vinculados a factores de riesgo, participan de procesos culturales </t>
  </si>
  <si>
    <t>7818  R.F.  Crédito BID</t>
  </si>
  <si>
    <t>A.18.4.8  COMPRA DE TERRENOS</t>
  </si>
  <si>
    <t>INVERSIÓN ORIENTADA A LA COMPRA DE TERRENOS EN EL MARCO DE LA POLITICA INTEGRAL DE SEGURIDAD Y CONVIVENCIA CIUDADANA (DECRETO 399 DE 2011)</t>
  </si>
  <si>
    <t>45010010004 - Estatuto presupuestal actualizado</t>
  </si>
  <si>
    <t>41010020001-2105 A diciembre de 2019, 100 adolescentes y jóvenes vinculados a factores de riesgo, participan de procesos deportivos.</t>
  </si>
  <si>
    <t>7819  R.F. Transferencia cuotas de auditaje</t>
  </si>
  <si>
    <t>A.18.7  PAGO DE DÉFICIT DE INVERSIÓN EN JUSTICIA</t>
  </si>
  <si>
    <t>RECURSOS DESTINADOS AL PAGO DE DÉFICIT DE INVERSIÓN EN JUSTICIA</t>
  </si>
  <si>
    <t>45010010005 - Pasivo pensional racionalizado</t>
  </si>
  <si>
    <t>41050020009-2106 A diciembre de 2019, se han realizado 2 producciones artísticas y culturales, con jóvenes vinculados a factores de riesgo, destinadas a transformar imaginarios y prácticas culturales que “naturalizan” la violencia, la criminalidad y la ilegalidad</t>
  </si>
  <si>
    <t>7820  R.F. EPSA-Ley 99-93</t>
  </si>
  <si>
    <t>A.18.8  PLAN DE ACCIÓN DE DERECHOS HUMANOS Y DIH</t>
  </si>
  <si>
    <t>RECURSOS ORIENTADOS A LA ELABORACIÓN DEL PLAN DE ACCION DE DERECHOS HUMANOS Y DIH</t>
  </si>
  <si>
    <t>45010010006 - Módulos de SAP adicionales implementados y puestos en productivo en el Sistema de Gestión Administrativa Financiero Territorial.</t>
  </si>
  <si>
    <t xml:space="preserve">41010020011-2107 A diciembre de 2019, se han cualificado 300 jóvenes vinculados a factores de riesgo y acompañado en intermediación laboral, ocupacional y en la construcción su proyecto de vida </t>
  </si>
  <si>
    <t>7821  R.F. Contrib. Fdo. Especial de Intervenidas</t>
  </si>
  <si>
    <t xml:space="preserve">A.18.9  CONSTRUCCIÓN DE PAZ Y CONVIVENCIA FAMILIAR </t>
  </si>
  <si>
    <t>INVERSIÓN ORIENTADA A FINANCIAR PROYECTOS RELACIONADOS CON LA CONSTRUCCION DE PAZ Y CONVIVENCIA FAMILIAR</t>
  </si>
  <si>
    <t>45010010007 - Proyectos presentados a OCAD y entes cofinanciantes</t>
  </si>
  <si>
    <t>42030040004-2108 A diciembre de 2019, se ha adecuado el CALI para facilitar la accesibilidad de las personas vulnerables.</t>
  </si>
  <si>
    <t>7822  R.F. Sobretasa Gasol.  S.I.T.M.</t>
  </si>
  <si>
    <t>NO*  A.19   GASTOS ESPECÍFICOS DE REGALÍAS Y COMPENSACIONES</t>
  </si>
  <si>
    <t>GASTOS ESPECÍFICOS DE REGALÍAS Y COMPENSACIONES</t>
  </si>
  <si>
    <t>45010020001 - Planes de Desarrollo de nivel territorial y municipal formulados</t>
  </si>
  <si>
    <t>43010020001-2109 A diciembre de 2019, se ha adecuado 1 equipamiento púbico de seguridad y justicia para facilitar la accesibilidad de las personas vulnerables.</t>
  </si>
  <si>
    <t>7823  R.F. Acuerdo 12 (Regalías Indirectas)</t>
  </si>
  <si>
    <t>A.19.1  INTERVENTORIA TÉCNICA DE LOS PROYECTOS QUE SE EJECUTEN CON RECURSOS DE REGALÍAS Y COMPENSACIONES</t>
  </si>
  <si>
    <t xml:space="preserve">REGISTRE EL VALOR DE LO UTILIZADO PARA LA INTERVENTORIA TÉCNICA DE LAS INVERSIÓNES REALIZADAS. DE ACUERDO CON LA LEY 756 DE 2002. ÉSTE VALOR NO PUEDE EXCEDER EL 5% DE LOS RECURSOS DE REGALÍAS Y COMPENSACIONES. </t>
  </si>
  <si>
    <t>45010020002 - Planes de Desarrollo de nivel territorial y municipal con seguimiento y evaluación</t>
  </si>
  <si>
    <t>42030040007-2110 A diciembre de 2019, se han adecuado 2 equipamientos culturales públicos para facilitar la accesibilidad de las personas vulnerables.</t>
  </si>
  <si>
    <t>7824  R.F. Acuerdo 040 (Regalías Indirectas)</t>
  </si>
  <si>
    <t>45010020003 - Solicitudes de encuesta Sisbén atendidas</t>
  </si>
  <si>
    <t>41040030004-2111 A diciembre de 2019, se han realizado 5 intervenciones (mantenimiento, adecuación y/o construcción de espacios, previo concepto técnico) en las sedes educativas de la comuna</t>
  </si>
  <si>
    <t>7825  R.F. Resol. 7692/07 (ministerio Educaciòn)</t>
  </si>
  <si>
    <t>45010020004 - Base de datos de estratificación actualizada</t>
  </si>
  <si>
    <t xml:space="preserve">41020010003-2112 A diciembre de 2019, se ha realizado la instalación de señalética en braile y formatos de fácil lectura y comprensión en el CALI </t>
  </si>
  <si>
    <t>7826  R.F Otros Recursos Ley 99-93</t>
  </si>
  <si>
    <t>45010020005 - Dependencias con asistencia técnica en gestión de proyectos</t>
  </si>
  <si>
    <t>41050020011-2113 A diciembre de 2019, se ha vinculado en iniciación artística 1000 personas de los diferentes grupos poblacionales vulnerables</t>
  </si>
  <si>
    <t>7827  R.F. Tasa retributiva</t>
  </si>
  <si>
    <t>45010020006 - Herramienta computacional del Banco de Proyectos Modernizada</t>
  </si>
  <si>
    <t xml:space="preserve">41050020012-2114 A diciembre de 2019, se ha fortalecido a través de la formación artística de 2000 personas de los grupos poblacionales vulnerables con entidades idóneas </t>
  </si>
  <si>
    <t>7828  R.F. Acuerdo 218-07-seguridad Vial</t>
  </si>
  <si>
    <t>45010020007 - Infraestructura de Datos Espaciales de Santiago de Cali – IDESC implementada</t>
  </si>
  <si>
    <t>41010040003-2115 A diciembre de 2019, se ha realizado formación en el cuidado, manejo, proyecto de vida y derechos a 500 cuidadores de personas con discapacidad y adultos mayores.</t>
  </si>
  <si>
    <t>7829  R:F Venta servicios Salud-Zoonosis</t>
  </si>
  <si>
    <t>45010020008 - Red de Control Geodésico de Santiago de Cali operando</t>
  </si>
  <si>
    <t>41010040005-2116 A diciembre de 2019, se han vinculado 400 adultos mayores en actividades que promueven el estilo de vida saludable, autocuidado y acondicionamiento físico.</t>
  </si>
  <si>
    <t>7830  R.F. Contribucion valorizacion nuevo plan de obras</t>
  </si>
  <si>
    <t xml:space="preserve">45010020009 - Documentos con estadísticas básicas del municipio publicados </t>
  </si>
  <si>
    <t>41020040003-2117 A diciembre de 2019, han participado 200 personas de la población LGTBI en procesos de incidencia social.</t>
  </si>
  <si>
    <t>7831  R.F. Festival del video Ambiental CVC</t>
  </si>
  <si>
    <t>45010020010 - Plan Estadístico Territorial implementado</t>
  </si>
  <si>
    <t>41010040007-2118 A diciembre de 2019, se han realizado 2 juegos recreativos y deportivos para personas con discapacidad y adultos mayores</t>
  </si>
  <si>
    <t>7832  R.F. Concepto Técnico por Perforación de Pozos</t>
  </si>
  <si>
    <t>45010020011 - Expediente municipal actualizado anualmente</t>
  </si>
  <si>
    <t>44030010010-2119 A diciembre de 2019, 500 personas de grupos vulnerables han participado en actividades de turismo de naturaleza en la zona rural del municipio</t>
  </si>
  <si>
    <t>7833  R.F. Sanciones por Vilación de Normas - DAGMA</t>
  </si>
  <si>
    <t xml:space="preserve">45010020012 - Sistema de información catastral implementado </t>
  </si>
  <si>
    <t xml:space="preserve">41050020015-2120 A diciembre de 2019, se han realizado 2 encuentros artísticos intercolegiados
</t>
  </si>
  <si>
    <t>7834  R.F. Control Seguimiento de Plan de Saneamiento y Manejo de Vertimiento</t>
  </si>
  <si>
    <t>45010020013 - Actualización catastral urbana</t>
  </si>
  <si>
    <t>44040010001-2121 A diciembre de 2019, se han cualificado 400 personas vulnerables con acompañamiento, intermediación laboral y orientación ocupacional con entidades idóneas por el término de 180 horas.</t>
  </si>
  <si>
    <t>7835  R.F. Otros conceptos ambientales</t>
  </si>
  <si>
    <t>45010020014 - Predios actualizados por conservación catastral</t>
  </si>
  <si>
    <t>44010010002-2122 A diciembre de 2019, se han cualificado 400 personas vulnerables para el emprendimiento con entidades idóneas y con acompañamiento y asistencia técnica en mercadeo, componente administrativo y contable y formalización por el término de 180 horas.</t>
  </si>
  <si>
    <t>7836  R.F. Tasa utilizacion aguas subterranea-ley 99-93</t>
  </si>
  <si>
    <t>45010020015 - Contribuyentes que pagaron oportunamente los impuestos municipales Predial e Industria y Comercio</t>
  </si>
  <si>
    <t>42010040003-2123 A diciembre de 2019, se ha realizado el mantenimiento de 1,5 kilómetros lineales de vía en la comuna, previo concepto de viabilidad técnica</t>
  </si>
  <si>
    <t>7837  R.F. Sobretasa Bomberil</t>
  </si>
  <si>
    <t>45010020016 - Información de los bienes inmuebles urbanos y rural actualizada</t>
  </si>
  <si>
    <t>42010040002-2124 A diciembre de 2019, se han construido 0,5 kilómetros lineales de pavimento, previo concepto de viabilidad técnica</t>
  </si>
  <si>
    <t>7838  R.F. Venta de Activos Valorizacion</t>
  </si>
  <si>
    <t>45010020017 - Inventario de bienes muebles del municipio actualizados.</t>
  </si>
  <si>
    <t>42010010006-2125 A diciembre de 2019, se ha realizado mantenimientoy/ o construcción de 500 metros cuadrados de andén, previo concepto de viabilidad técnica y esquema básico</t>
  </si>
  <si>
    <t xml:space="preserve">7839  R.F. Contribución especial </t>
  </si>
  <si>
    <t>45010020018 - Observatorio de Políticas Sociales y de participación con enfoque poblacional y diferencial, diseñado e implementado</t>
  </si>
  <si>
    <t>42010010003-2126 A diciembre de 2019, se ha realizado el mantenimiento a 2 puentes peatonales, previo concepto de viabilidad técnica</t>
  </si>
  <si>
    <t>7840  R.F. Impuesto al Cigarrillo Ley 1289/2009</t>
  </si>
  <si>
    <t xml:space="preserve">45010020019 - Observatorio Ambiental, como un instrumento de reporte y seguimiento a la calidad de los recursos naturales, operando </t>
  </si>
  <si>
    <t xml:space="preserve">42030040005-2127 A diciembre de 2019, se han construido 2 escenarios deportivos y recreativos en la comuna, siempre y cuando existan lotes de propiedad del municipio que se puedan utilizar para esta actividad
</t>
  </si>
  <si>
    <t>7841  R.F. Reintegro Liquidacion Fondo Concejo Mpal</t>
  </si>
  <si>
    <t>45020010001 - Trámites y servicios automatizados</t>
  </si>
  <si>
    <t>42030040006-2128 A diciembre de 2019, se ha realizado la adecuación o mantenimiento de 80 escenarios deportivos y recreativos en la comuna</t>
  </si>
  <si>
    <t>7842  R.F. Recursos por Venta de Activos Entes de Control</t>
  </si>
  <si>
    <t>45020010002 - Data center de la alcaldía mejorado</t>
  </si>
  <si>
    <t>41010010005-2129 A diciembre de 2019, se ha adecuado 1 equipamiento recreativo para la primera infancia en el marco de la Política Nacional de Cero a Siempre</t>
  </si>
  <si>
    <t>7843  R.F. Asignaciones Directas</t>
  </si>
  <si>
    <t>45020010003 - Portal Web Municipal mejorado</t>
  </si>
  <si>
    <t xml:space="preserve">41010020001-2130 A diciembre de 2019, se han vinculado 6000 niños, niñas y adolescentes en procesos de iniciación deportiva </t>
  </si>
  <si>
    <t xml:space="preserve">7844  R.F. Acuerdo 27-09 F.N.R </t>
  </si>
  <si>
    <t xml:space="preserve">45020010004 - Plataforma integradora de sistemas de información </t>
  </si>
  <si>
    <t xml:space="preserve">41050010007-2131 A diciembre de 2019, se han realizado 4 juegos deportivos y recreativos tradicionales y no tradicionales </t>
  </si>
  <si>
    <t>7845  R.F. SGR Ac 004/13 Educ.Dig.p/todos</t>
  </si>
  <si>
    <t xml:space="preserve">45020010005 - Planoteca digital de Planeación, implementada. </t>
  </si>
  <si>
    <t>41010020002-2132 A diciembre de 2019, se han realizado 4 juegos deportivos intercolegiados</t>
  </si>
  <si>
    <t>7846  R.F. Convenio Municipio- pontedera italia</t>
  </si>
  <si>
    <t>45020010006 - Soluciones TIC al servicio del ciudadano implementadas</t>
  </si>
  <si>
    <t>42030020014-2133 A diciembre de 2019, se ha recuperado ambiental y paisajísticamente 20 zonas blandas de separadores viales, parques y zonas verdes, con empoderamiento de la comunidad</t>
  </si>
  <si>
    <t>7847  R.F. Ley 756-02 F.N.R.</t>
  </si>
  <si>
    <t xml:space="preserve">45020010007 - Centros de apropiación (infocalis, pvd, pvd+, vivelab) operando </t>
  </si>
  <si>
    <t>42030020014-2134 A diciembre de 2019, se han ejecutado 4 eventos de recreación en cada una de las zonas recuperadas, para generar cultura ciudadana</t>
  </si>
  <si>
    <t>7848  R.F. telefonia acdo 357/13</t>
  </si>
  <si>
    <t>45020010008 - Ciudadanos capacitados en el uso de tecnologías de la información y la comunicación TIC</t>
  </si>
  <si>
    <t>42030020014-2135 A diciembre de 2019, se ha realizado 4 estrategias artísticas y culturales "la cultura se toma tu comuna", promoviendo sentido de pertenencia en las zonas recuperadas</t>
  </si>
  <si>
    <t>7849  R.F.Venta Activos-FONPET</t>
  </si>
  <si>
    <t>45020010009 - Conexiones físicas de Instituciones municipales pertenecientes a REMI con mantenimiento y adecuación</t>
  </si>
  <si>
    <t xml:space="preserve">42030040005-2201 A diciembre de 2019, se ha construido 1 escenario deportivo y recreativo en la comuna, siempre y cuando existan lotes de propiedad del municipio que se puedan utilizar para esta actividad.
</t>
  </si>
  <si>
    <t>7850  R.F. Impuesto Transporte Hidrocarburos</t>
  </si>
  <si>
    <t>45020010010 - Zonas de espacio público con accesibilidad a internet habilitadas</t>
  </si>
  <si>
    <t>42030040006-2202 A diciembre de 2019, se ha realizado la adecuación o mantenimiento de 3 escenarios deportivos y recreativos en la comuna</t>
  </si>
  <si>
    <t>7851  R.F. Resol 1656/16 fotografico</t>
  </si>
  <si>
    <t>45020010011 - Diagnóstico de Ciudad Inteligente realizado</t>
  </si>
  <si>
    <t>41010010005-2203 A diciembre de 2019, se ha adecuado 1 equipamiento  recreativo para la primera infancia en el marco de la Política Nacional de Cero a Siempre</t>
  </si>
  <si>
    <t>7852  R.F. FONPET Educacion excedentes</t>
  </si>
  <si>
    <t xml:space="preserve">45020010012 - Estrategia Anti tramites implementada </t>
  </si>
  <si>
    <t xml:space="preserve">41010020001-2204 A diciembre de 2019, se han vinculado 1000 niños, niñas y adolescentes en iniciación y deportiva </t>
  </si>
  <si>
    <t>7853  R.F. Crédito Banca Privada</t>
  </si>
  <si>
    <t>45020020001 - Modelo Estándar de Control Interno Implementado</t>
  </si>
  <si>
    <t>41050020011-2205 A diciembre de 2019, se han vinculado en iniciación artística 160 personas de los diferentes grupos poblacionales.</t>
  </si>
  <si>
    <t xml:space="preserve">7854  R.F. Resolución 3455/17 </t>
  </si>
  <si>
    <t>45020020002 - Sistema de Gestión de la Calidad implementado</t>
  </si>
  <si>
    <t>41050020012-2206 A diciembre de 2019, se ha fortalecido la formación artística de 160 personas de diferentes grupos poblacionales</t>
  </si>
  <si>
    <t>45020020003 - Sistemas de información normativo y judicial de la Administración Central Municipal de Santiago de Cali mejorados</t>
  </si>
  <si>
    <t xml:space="preserve">42030040004-2207 A diciembre de 2019, se ha realizado el mantenimiento y adecuación del CALI </t>
  </si>
  <si>
    <t>45020020004 - Modelo de Gerencia Jurídica Pública optimizado</t>
  </si>
  <si>
    <t>45030010003-2208 A diciembre de 2019, se han fortalecido organizaciones comunitarias, incluyendo JAL y JAC, a través de capacitación de 50 personas en liderazgo, mediación, autorregulación y solución pacífica de conflictos</t>
  </si>
  <si>
    <t>45020020005 - Auditorías Internas realizadas</t>
  </si>
  <si>
    <t xml:space="preserve">45030010003-2209 A diciembre de 2019, se han capacitado 80 personas pertenecientes a diferentes grupos poblacionales para su organización y participación en las diferentes instancias de decisión local </t>
  </si>
  <si>
    <t xml:space="preserve">45020020006 - Espacio físico para el almacenamiento y acopio de elementos dados de baja en estado de obsolescencia, desuso o destrucción </t>
  </si>
  <si>
    <t>41010040005-2210 A diciembre de 2019, se han vinculado 30 adultos mayores en activiades que promueven el estilo de vida saludable, autocuidado y acondicionamiento físico</t>
  </si>
  <si>
    <t>45020020007 - Visibilidad y transparencia en la contratación</t>
  </si>
  <si>
    <t xml:space="preserve">41010040004-2211 A diciembre de 2019, se han realizado 8 encuentros intergeneracionales.
</t>
  </si>
  <si>
    <t>45020020008 - Bienes inmuebles municipales con estado de los servicios públicos mejorados.</t>
  </si>
  <si>
    <t>42030020014-2212 A diciembre de 2019, se ha recuperado ambiental y paisajísticamente 8 zonas blandas de separadores viales, parques, zonas verdes, humedales y rondas hídricas con empoderamiento de la comunidad</t>
  </si>
  <si>
    <t>45020020009 - Sistema de gestión de seguridad y salud en el trabajo en la alcaldía implementado</t>
  </si>
  <si>
    <t>42030020014-2213 A diciembre de 2019, se ha realizado 1 estrategia artística y cultural "la cultura se toma tu comuna", promoviendo sentido de pertenencia en las zonas recuperadas</t>
  </si>
  <si>
    <t xml:space="preserve">45020020010 - Edificaciones de propiedad del municipio mantenidas y en condiciones óptimas para su funcionamiento </t>
  </si>
  <si>
    <t>42010040003-2214 A diciembre de 2019, se ha realizado el mantenimiento de 1 kilómetros lineales  de vía en la comuna, previo concepto de viabilidad técnica</t>
  </si>
  <si>
    <t>45020020011 - Plan de seguridad vial en el parque automotor de la Administración Municipal de Santiago de Cali implementado</t>
  </si>
  <si>
    <t>42010040002-2215 A diciembre de 2019, se han construido 0,5 kilómetros lineales de pavimento, previo concepto de viabilidad técnica</t>
  </si>
  <si>
    <t>45020020012 - Espacio físico para el funcionamiento de la Secretaría de Educación gestionado y adecuado.</t>
  </si>
  <si>
    <t>42010010006-2216 A diciembre de 2019, se han construido 500 metros cuadrados de andén, previo concepto de viabilidad técnica y esquema básico</t>
  </si>
  <si>
    <t>45020020013 - Inmueble para el funcionamiento del Archivo General del Municipio de Santiago de Cali.</t>
  </si>
  <si>
    <t>43010010009-2217 A diciembre de 2019, se han constituido y capacitado 1 comités de vecinos para la convivencia y dotado los barrios de la comuna con 1 sistemas de alerta y monitoreo</t>
  </si>
  <si>
    <t>45020020014 - Cultura de la Legalidad y la Integridad implementada</t>
  </si>
  <si>
    <t>41050020005-5101 A diciembre de 2019 se han implementado estrategias de recuperación y difusión de la tradición oral y la memoria cultural del corregimiento, a través de encuentros intergeneracionales, vinculando 200 personas</t>
  </si>
  <si>
    <t xml:space="preserve">45020020015 - Sistema de gestión documental modernizado </t>
  </si>
  <si>
    <t xml:space="preserve">43030010003-5102 A diciembre de 2019 se han formado  60 jóvenes como multiplicadores en cultura ciudadana, orientados a la reducción de los impactos negativos al ambiente, ocasionados por la disposición inadecuada de residuos sólidos sobre el rio </t>
  </si>
  <si>
    <t>45020020016 - Puntos de atención con cultura del servicio orientado al ciudadano operando</t>
  </si>
  <si>
    <t xml:space="preserve">41050010007-5103 A diciembre de 2019 se han realizado 4 juegos recreativos y deportivos, tradicionales y no tradicionales, integrando la participación de la comunidad local </t>
  </si>
  <si>
    <t>45020020017 - Rendición de cuentas a la comunidad realizadas</t>
  </si>
  <si>
    <t>44030010008-5104 A diciembre de 2019 se han diseñado 3 productos de turismo de naturaleza y de aventura</t>
  </si>
  <si>
    <t>45020020018 - Servidores públicos y ciudadanos orientados en Código Disciplinario Único / Ley 734 de 2002.</t>
  </si>
  <si>
    <t>41010020001-5105 A diciembre de 2019, se han vinculado 500 niños, niñas y adolescentes en procesos de iniciación deportiva</t>
  </si>
  <si>
    <t xml:space="preserve">45020020019 - Acción disciplinaria modernizada. </t>
  </si>
  <si>
    <t>42030040006-5106 A diciembre de 2019 se han efectuado 4 intervenciones para el mantenimiento de los escenarios deportivos y recreativos existentes de propiedad del municipio</t>
  </si>
  <si>
    <t>45020020020 - Investigaciones en el marco del observatorio de la gestión pública en temas de gestión pública, prácticas de buen gobierno y conducta del servidor público, realizadas.</t>
  </si>
  <si>
    <t>41050020005-5107 A diciembre de 2019 se han realizado 3 estrategias artísticas y culturales para promover la identidad del corregimiento</t>
  </si>
  <si>
    <t>45020020021 - Espacio físico del Concejo Municipal mejorado</t>
  </si>
  <si>
    <t>41050020011-5108 A diciembre de 2019, se han vinculado en procesos de iniciación y formación artística 150 personas de diferentes grupos poblacionales</t>
  </si>
  <si>
    <t>45020030001 - Sensibilizar y hacer seguimiento a servidores públicos para fomentar la cultura del autocontrol</t>
  </si>
  <si>
    <t>42030040007-5109 A diciembre de 2019 se ha realizado el mantenimiento y adecuación de 1 biblioteca pública  comunitaria</t>
  </si>
  <si>
    <t>45020030002 - Reforma administrativa integral diseñada, aprobada e implementada.</t>
  </si>
  <si>
    <t>42030040001-5110 A diciembre de 2019 se ha realizado el mantenimiento y adecuación de 1 sede comunal pública existente</t>
  </si>
  <si>
    <t>45020030003 - Ampliar la cobertura en el desarrollo de competencias en el talento humano de la Administración municipal en función de los procesos.</t>
  </si>
  <si>
    <t>44040010001-5111 A diciembre de 2019, se han cualificado 150 personas vulnerables con acompañamiento, intermediación laboral y orientación ocupacional con entidades idóneas, con un mínimo de capacitación de 180 horas.</t>
  </si>
  <si>
    <t>45020030004 - Clima y la cultura organizacional diagnosticado, intervenido y medido</t>
  </si>
  <si>
    <t xml:space="preserve">44010010002-5112 A diciembre de 2019 se han cualificado en emprendimiento 100 personas vulnerables, con  acompañamiento y asistencia técnica en mercadeo, administración, contabilidad y articulación con la economía formal, con entidades idóneas y con un mínimo de 180 horas </t>
  </si>
  <si>
    <t xml:space="preserve">45020030005 - Puestos de trabajo renovados en condiciones óptimas para la prestación de un servicio adecuado </t>
  </si>
  <si>
    <t>44030010008-5113 A diciembre de 2019 se han diseñado e implementado 4 estrategias de promoción, comercialización de la producción local  y asociatividad de los productores del corregimiento</t>
  </si>
  <si>
    <t>45020030006 - Prueba piloto de puestos de teletrabajo implementad</t>
  </si>
  <si>
    <t>44030010008-5114 A diciembre de 2019 se han diseñado 6 iniciativas de emprendimiento cultural y de turismo de naturaleza</t>
  </si>
  <si>
    <t xml:space="preserve">45030010001 - Instancias y espacios de participación apoyados para el ejercicio de sus funciones. </t>
  </si>
  <si>
    <t>41010030006-5115 A diciembre de 2019 han participado 100 personas de organizaciones comunitarias, de la comunidad educativa y la Red del Buen Trato, en el diseño e implementación de estrategias pedagógicas, orientadas a promover el desarrollo de competencias para la convivencia, el autocuidado, la prevención del embarazo precoz, el consumo de sustancias psicoactivas y el abuso del alcohol</t>
  </si>
  <si>
    <t>45030010002 - Personas integrantes de organizaciones sociales y comunitarias e instancias de participación, de discapacidad, adultas mayores, mujeres, población con identidad y orientación sexual diversa capacitadas.</t>
  </si>
  <si>
    <t xml:space="preserve">41010030006-5116 A diciembre de 2019 se han capacitado 50 líderes comunitarios y personas cabeza de  hogar, en la identificación de factores de riesgo,  estrategias de apoyo y orientación frente al consumo de sustancias psicoactivas y el abuso de alcohol </t>
  </si>
  <si>
    <t>45030010003 - Personas pertenecientes a instancias de participación comunitaria de Comunas y Corregimientos, acompañados para su organización y ejercicio de sus funciones.</t>
  </si>
  <si>
    <t>41050020005-5201 A diciembre de 2019 se han implementado estrategias de recuperación y difusión de la tradición oral y la memoria cultural del corregimiento, a través de encuentros intergeneracionales, vinculando 200 personas</t>
  </si>
  <si>
    <t>45030010004 - Organismos comunales en el territorio, supervisados en cumplimiento de la normatividad comunal</t>
  </si>
  <si>
    <t>43030010003-5202 A diciembre de 2019 se han formado como multiplicadores en cultura ciudadana 150 jóvenes, con énfasis en los temas, ambiental y turístico; con capacidad para desarrollar estrategias pedagógicas.</t>
  </si>
  <si>
    <t xml:space="preserve">45030010005 - Diálogos ciudadanos en comunas y corregimientos realizados </t>
  </si>
  <si>
    <t xml:space="preserve">41050010007-5203 A diciembre de 2019 se han realizado 4 juegos deportivos y recreativos con diferentes disciplinas, tradicionales y no tradicionales, integrando la participación de la comunidad local </t>
  </si>
  <si>
    <t xml:space="preserve">45030010006 - Jornadas informativas y de sensibilización en democracia, mecanismos y espacios de participación realizadas con la comunidad y estudiantes de últimos grados de colegio </t>
  </si>
  <si>
    <t xml:space="preserve">41010020001-5204 A diciembre de 2019, se han vinculado 600 niños, niñas y adolescentes en procesos de iniciación deportiva </t>
  </si>
  <si>
    <t xml:space="preserve">45030010007 - Mesas de sensibilización para la participación en la construcción de paz. </t>
  </si>
  <si>
    <t>42030040006-5205 A diciembre de 2019 se han efectuado 2 intervenciones para el mantenimiento o adecuación de los escenarios deportivos y recreativos existentes propiedad del municipio</t>
  </si>
  <si>
    <t>45030010008 - Política Pública de Participación Ciudadana implementada</t>
  </si>
  <si>
    <t>41050020011-5206 A diciembre de 2019, se han vinculado en procesos de iniciación y formación artística 200 personas de diferentes grupos poblacionales</t>
  </si>
  <si>
    <t xml:space="preserve">45030010009 - Política pública para la mujer y la equidad de género evaluada y ajustada </t>
  </si>
  <si>
    <t>42030040007-5207 A diciembre de 2019 se ha realizado mantenimiento y adecuación de 1 biblioteca pública comunitaria</t>
  </si>
  <si>
    <t xml:space="preserve">45030010010 - Política Pública de Convivencia Familiar evaluada y ajustada </t>
  </si>
  <si>
    <t>42030040001-5208 A diciembre de 2019 se ha realizado el mantenimiento y adecuación de 1 sede comunal pública existente</t>
  </si>
  <si>
    <t xml:space="preserve">45030010011 - Política Pública Municipal de Libertad de Cultos y Conciencia y fortalecimiento de la acción social de las comunidades y organizaciones basadas en la fe, formulada </t>
  </si>
  <si>
    <t>41040030004-5209 A diciembre de 2019 se han realizado estudios y diseños de 3 sedes educativas públicas</t>
  </si>
  <si>
    <t>45030010012 - Organizaciones de la sociedad civil que realizan control a la gestión pública y sus resultados, capacitadas</t>
  </si>
  <si>
    <t xml:space="preserve">41040030004-5210 A diciembre de 2019 se han realizado 4 intervenciones (adecuaciones, mantenimientos y/o construcción de espacios, previo concepto de viabilidad técnica),  en las sedes educativas públicas del corregimiento </t>
  </si>
  <si>
    <t>45030010013 - Organizaciones sociales y comunitarias capacitadas en el manejo de metodologías para la formulación de presupuesto participativo</t>
  </si>
  <si>
    <t>41040030007-5211 A diciembre de 2019 se han dotado 3 sedes educativas públicas</t>
  </si>
  <si>
    <t xml:space="preserve">45030010014 - Comunas y corregimientos con instancias de participación social que gestionan acciones comunitarias en salud pública. </t>
  </si>
  <si>
    <t>44030010008-5212 A diciembre de 2019 se han diseñado e implementado 4 estrategias de promoción, comercialización de la producción local  y asociatividad de los productores del corregimiento</t>
  </si>
  <si>
    <t>45030010015 - Sistema Municipal de Cultura funcionando</t>
  </si>
  <si>
    <t>44040010001-5213 A diciembre de 2019, se han cualificado 150 personas vulnerables con acompañamiento, intermediación laboral y orientación ocupacional con entidades idóneas, con un mínimo de capacitación de 180 horas</t>
  </si>
  <si>
    <t xml:space="preserve">45030010016 - Política Pública Municipal de Libertad de Cultos y Conciencia y fortalecimiento de la acción social de las comunidades y organizaciones basadas en la fe, implementada </t>
  </si>
  <si>
    <t>42040010006-5214 A diciembre de 2019 se ha brindado asistencia técnica directa rural en actividades agroecológicas a 200 pequeños productores</t>
  </si>
  <si>
    <t>45030010017 - Eventos para la promoción de la participación ciudadana</t>
  </si>
  <si>
    <t>41010040004-5215 A diciembre de 2019 se han cualificado en emprendimiento 100 personas vulnerables, con  acompañamiento y asistencia técnica en mercadeo, administración, contabilidad y articulación con la economía formal, con entidades idóneas y con un mínimo de 180 horas</t>
  </si>
  <si>
    <t>42010010006-5216 A diciembre 2019 se han rehabilitado 200 metros cuadrados de andén, previo concepto de viabilidad técnica y esquema básico</t>
  </si>
  <si>
    <t>42010010006-5217 A diciembre 2019 se han construido 400 metros cuadrados de andén, previo concepto de viabilidad técnica y esquema básico</t>
  </si>
  <si>
    <t>42060010005-5218 A diciembre de 2019 se han realizado 4  mantenimientos y limpiezas de la PTARD del sector Pizamos.</t>
  </si>
  <si>
    <t>42060010004-5219 A diciembre de 2019 se han fortalecido administrativamente 5 Juntas Administradoras de Agua Potable del corregimiento</t>
  </si>
  <si>
    <t>42010010006-5301 A diciembre de 2019 se han rehabilitado 100 metros cuadrados de andén, previo concepto de viabilidad técnica y esquema básico</t>
  </si>
  <si>
    <t>42010010006-5302 A diciembre 2019 se han  construido100 metros cuadrados de andén, previo concepto de viabilidad técnica y esquema básico</t>
  </si>
  <si>
    <t>42010010006-5303 A diciembre de 2019 se han construido 300 metros cuadrados de grada andén, previo concepto de viabilidad técnica de la entidad competente</t>
  </si>
  <si>
    <t>42010040003-5304 A diciembre de 2019, se ha realizado el mejoramiento de 0,5 kilometros de vía en el corregimiento, previo concepto técnico de la entidad competente</t>
  </si>
  <si>
    <t xml:space="preserve">42010010003-5305 A diciembre de 2019 se ha realizado mantenimiento y/o adecuación de 4 puentes peatonales, previo concepto de viabilidad técnica </t>
  </si>
  <si>
    <t xml:space="preserve">42060010005-5306 A diciembre de 2019 se han realizado 12  mantenimientos y limpiezas de las 3 PTARD del corregimiento: PTARD No 1: Cabecera Pance, PTARD El Nilo - Cabecera Pance y PTARD La Vorágine </t>
  </si>
  <si>
    <t xml:space="preserve">42060010004-5307 A diciembre de 2019 se han fortalecido administrativamente 6 Juntas Administradoras de Agua Potable del corregimiento </t>
  </si>
  <si>
    <t>41050020005-5308 A diciembre de 2019 se han implementado estrategias de recuperación y difusión de la tradición oral y la memoria cultural del corregimiento, a través de encuentros intergeneracionales, vinculando 100 personas</t>
  </si>
  <si>
    <t>43030010003-5309 A diciembre de 2019 se han formado como multiplicadores en cultura ciudadana 120 jóvenes, con énfasis en los temas, ambiental y turístico; con capacidad para desarrollar estrategias pedagógicas.</t>
  </si>
  <si>
    <t xml:space="preserve">41050010007-5310 A diciembre de 2019 se han realizado 4 juegos recreativos y deportivos, tradicionales y no tradicionales, integrando la participación de la comunidad local </t>
  </si>
  <si>
    <t xml:space="preserve">41010020001-5311 A diciembre de 2019, se han vinculado 400 niños, niñas y adolescentes en procesos de iniciación deportiva </t>
  </si>
  <si>
    <t>42030040006-5312 A diciembre de 2019 se han efectuado 4 intervenciones para el mantenimiento de los escenarios deportivos y recreativos existentes de propiedad del municipio</t>
  </si>
  <si>
    <t>41050020011-5313 A diciembre de 2019, se han  vinculado en procesos de iniciación y formación artística 150 personas de diferentes grupos poblacionales</t>
  </si>
  <si>
    <t>42030040007-5314 A diciembre de 2019 se ha realizado mantenimiento y adecuación de 1 biblioteca pública comunitaria</t>
  </si>
  <si>
    <t>41040030004-5315 A diciembre de 2019 se han realizado estudios y diseños de 4 sedes educativas públicas</t>
  </si>
  <si>
    <t>41040030004-5316 A diciembre de 2019 se han realizado 6 intervenciones (adecuaciones, mantenimientos y/o construcción de espacios, previo concepto de viabilidad técnica), en las sedes educativas públicas del corregimiento</t>
  </si>
  <si>
    <t>41040030007-5317 A diciembre de 2019 se han dotado 4 sedes educativas públicas</t>
  </si>
  <si>
    <t>42040010001-5318 A diciembre de 2019 se ha implementado 1 estrategia para reducir la contaminación de las fuentes  hídricas, asociada al manejo inadecuado de residuos sólidos</t>
  </si>
  <si>
    <t xml:space="preserve">42040010001-5319 A diciembre de 2019 se han reforestado 3 nacimientos de agua en los sitios de captación de los acueducto veredales, acompañados de iniciativas de  cultura ciudadana orientadas a proteger la cuenca con participación de la comunidad local </t>
  </si>
  <si>
    <t xml:space="preserve">42040010006-5320 A diciembre de 2019 se han implementado 4 estrategias para reducir los impactos al suelo por efecto del mal manejo de agroquímicos </t>
  </si>
  <si>
    <t>42040010006-5321 A diciembre de 2019 se ha brindado asistencia técnica directa rural continua para la reconversión productiva de 100 unidades de agricultura familiar</t>
  </si>
  <si>
    <t xml:space="preserve">42040010006-5322 A diciembre de 2019 se ha realizado  transferencia de tecnología a 50 fincas agroecológicas </t>
  </si>
  <si>
    <t>41030010004-5401 A diciembre de 2019, se han vinculado 100 personas en actividades que promueven el autocuidado y estilos de vida saludable.</t>
  </si>
  <si>
    <t xml:space="preserve">41050020011-5402 A diciembre de 2019  200 adultos mayores han participado de procesos de capacitación en artes y oficios </t>
  </si>
  <si>
    <t>41050020005-5403 A diciembre de 2019 se han implementado estrategias de recuperación y difusión de la tradición oral y la memoria cultural del corregimiento, a través de encuentros intergeneracionales, vinculando 400 personas</t>
  </si>
  <si>
    <t>43030010003-5404 A diciembre de 2019 se han formado como multiplicadores en cultura ciudadana 200 jóvenes, con énfasis en los temas, ambiental y turístico; con capacidad para desarrollar estrategias pedagógicas.</t>
  </si>
  <si>
    <t xml:space="preserve">41050010007-5405 A diciembre de 2019 se han realizado 4 juegos deportivos y recreativos con diferentes disciplinas, tradicionales y no tradicionales, integrando la participación de la comunidad local </t>
  </si>
  <si>
    <t xml:space="preserve">41010020001-5406 A diciembre de 2019, se ha vinculado 800 niños, niñas y adolescentes en procesos de iniciación deportiva </t>
  </si>
  <si>
    <t>41050020011-5407 A diciembre de 2019, se han  vinculado en procesos de iniciación y formación artística 400 personas de diferentes grupos poblacionales</t>
  </si>
  <si>
    <t xml:space="preserve">45030010003-5408 A diciembre de 2019 se han fortalecido  200 personas de las organizaciones comunitarias, incluyendo JAL y JAC, a través de la capacitación en liderazgo, formulación, gestión y seguimiento a la ejecución de proyectos y en temas inherentes a la participación ciudadana. </t>
  </si>
  <si>
    <t>45030010003-5409 A diciembre de 2019, se han capacitado 250 personas pertenecientes a grupos vulnerables para su organización y participación en las diferentes instancias de decisión local</t>
  </si>
  <si>
    <t xml:space="preserve">44030010008-5410 A diciembre de 2019 se ha diseñado e implementado 4 estrategias de promoción y comercialización de la producción local  y asociatividad de los productores del corregimiento </t>
  </si>
  <si>
    <t>44010010002-5411 A diciembre de 2019 se ha acompañado a  400 mujeres y jóvenes en la construcción de su proyecto de vida y en la capacitación para la identificación de iniciativas de emprendimiento rural</t>
  </si>
  <si>
    <t>44010010002-5412 A diciembre de 2019 se ha acompañado a 200 personas en la cualificación para el emprendimiento,  brindando asistencia técnica para el plan de negocios, con un mínimo de 180 horas y con entidades idóneas.</t>
  </si>
  <si>
    <t>44040010001-5413 A diciembre de 2019, se han cualificado a 200 personas con acompañamiento, intermediación laboral y orientación ocupacional con entidades idóneas con un mínimo de capacitación 180 horas.</t>
  </si>
  <si>
    <t xml:space="preserve">42040010006-5414 A diciembre de 2019 se ha realizado asistencia técnica directa rural en actividades agroecológicas a  100  pequeños productores </t>
  </si>
  <si>
    <t>44010010002-5415 A diciembre de 2019, se han cualificado a 150 personas vulnerables para el emprendimiento con entidades idóneas y con acompañamiento y asistencia técnica en mercadeo, componente administrativo y contable y articulación con la economía formal con un mínimo de capacitación 180 horas.</t>
  </si>
  <si>
    <t>42010010006-5501 A diciembre 2019 se han rehabilitado 50 metros cuadrados de andén, previo concepto de viabilidad técnica y esquema básico</t>
  </si>
  <si>
    <t>42010010006-5502 A diciembre 2019 se han construido 50 metros cuadrados de andén, previo concepto de viabilidad técnica y esquema básico</t>
  </si>
  <si>
    <t>42010040002-5503 A diciembre 2019 se han construido 0,5 kilómetros lineales de huellas vehiculares, previo concepto de viabilidad técnica de la entidad competente</t>
  </si>
  <si>
    <t>42010040002-5504 A diciembre 2019 se han construido 0,6 kilómetros lineales de obras de drenaje, (cunetas, canaletas, gradas disipadoras, alcantarillas etc.), previo concepto de viabilidad técnica</t>
  </si>
  <si>
    <t>42010010006-5505 A diciembre de 2019 se han construido 200 metros cuadrados de grada andén, previo concepto de viabilidad técnica de la entidad competente</t>
  </si>
  <si>
    <t xml:space="preserve">42010010003-5506 A diciembre de 2019 se ha realizado mantenimiento y/o adecuación de 1 puente peatonal, previo concepto de viabilidad técnica </t>
  </si>
  <si>
    <t>41050020005-5507 A diciembre de 2019 se han implementado estrategias de recuperación y difusión de la tradición oral y la memoria cultural del corregimiento, a través de encuentros intergeneracionales, vinculando 100 personas</t>
  </si>
  <si>
    <t xml:space="preserve">41050010007-5508 A diciembre de 2019 se han realizado 4 juegos recreativos y deportivos, tradicionales y no tradicionales, integrando la participación de la comunidad local </t>
  </si>
  <si>
    <t>44030010008-5509 A diciembre de 2019 se han capacitado 40 prestadores de servicios turísticos en innovación y mejoramiento de producto</t>
  </si>
  <si>
    <t xml:space="preserve">41010020001-5510 A diciembre de 2019, se han vinculado 200 niños, niñas y adolescentes en procesos de iniciación deportiva </t>
  </si>
  <si>
    <t>42030040006-5511 A diciembre de 2019 se han efectuado 3 intervenciones para el mantenimiento de los escenarios deportivos y recreativos existentes, de propiedad del municipio</t>
  </si>
  <si>
    <t>41050020011-5512 A diciembre de 2019, se han vinculado en procesos de iniciación y formación artística 100 personas de diferentes grupos poblacionales</t>
  </si>
  <si>
    <t>42030040001-5513 A diciembre de 2019 se ha realizado el mantenimiento y adecuación de 2 sedes comunales públicas existentes</t>
  </si>
  <si>
    <t>41040030004-5514 A diciembre de 2019 se han realizado estudios y diseños de 1 sede educativa pública</t>
  </si>
  <si>
    <t>41040030004-5515 A diciembre de 2019 se han realizado 4 intervenciones (adecuaciones, mantenimientos y/o construcción de espacios, previo concepto de viabilidad técnica), en las sedes educativas públicas del corregimiento</t>
  </si>
  <si>
    <t>41040030007-5516 A diciembre de 2019 se han dotado 2 sedes educativas públicas</t>
  </si>
  <si>
    <t>42040010001-5517 A diciembre de 2019 se ha implementado 1 estrategia para reducir la contaminación de las fuentes  hídricas, asociada al manejo inadecuado de residuos sólidos</t>
  </si>
  <si>
    <t xml:space="preserve">42060010020-5518 A diciembre de 2019 se ha realizado la construcción de 12 sistemas individuales de aguas residuales domésticas (stard), en los sectores Dos Quebradas y el Minuto </t>
  </si>
  <si>
    <t>42040010006-5519 A diciembre de 2019 se ha brindado asistencia técnica directa rural continua para la reconversión productiva de 150 unidades de agricultura familiar</t>
  </si>
  <si>
    <t xml:space="preserve">42040010006-5520 A diciembre de 2019 se ha realizado  transferencia de tecnología a 60 fincas agroecológicas </t>
  </si>
  <si>
    <t>42010010006-5601 A diciembre de 2019 se han rehabilitado 100 metros cuadrados de andén, previo concepto de viabilidad técnica y esquema básico</t>
  </si>
  <si>
    <t>42010010006-5602 A diciembre de 2019 se han construido 50 metros cuadrados de andén, previo concepto de viabilidad técnica y esquema básico</t>
  </si>
  <si>
    <t>42010040003-5603 A diciembre de 2019  se ha realizado el mejoramiento de 1 Kilometro de vía, previo concpeto técnico de la entidad competente</t>
  </si>
  <si>
    <t>42010010006-5604 A diciembre de 2019 se han construido 200 metros cuadrados de grada andén, previo concepto de viabilidad técnica de la entidad competente</t>
  </si>
  <si>
    <t xml:space="preserve">42010010003-5605 A diciembre de 2019 se ha realizado mantenimiento y/o adecuación de 2 puentes peatonales, previo concepto de viabilidad técnica </t>
  </si>
  <si>
    <t>42010040002-5606 A diciembre de 2019 se han construido 0,5 kilómetros lineales de huellas vehiculares, previo concepto de viabilidad técnica de la entidad competente</t>
  </si>
  <si>
    <t>42010040002-5607 A diciembre de 2019 se han construido 0,5 kilómetros lineales de cunetas, previo concepto de viabilidad técnica</t>
  </si>
  <si>
    <t>42010040005-5608 A diciembre de 2019 se han construido 0,01 kilómetros lineales de muros de contención, previo concepto de viabilidad técnica</t>
  </si>
  <si>
    <t>42010040002-5609 A diciembre de 2019 se ha construido 1  alcantarilla, previo concepto de viabilidad técnica</t>
  </si>
  <si>
    <t xml:space="preserve">44030010008-5610 A diciembre de 2019 se han diseñado e implementado 4 estrategias de promoción, comercialización de la producción local y  asociatividad de los productores del corregimiento </t>
  </si>
  <si>
    <t>44030010008-5611 A diciembre de 2019, se han fortalecido 60 iniciativas de emprendimiento rural, a través de procesos de innovación y mejoramiento de producto, con entidades idóneas</t>
  </si>
  <si>
    <t xml:space="preserve">42040010006-5612 A diciembre de 2019 se ha realizado  transferencia de tecnología a 30 fincas agroecológicas </t>
  </si>
  <si>
    <t>42040010001-5613 A diciembre de 2019 se han implementado 1 estrategia para reducir la contaminación de las fuentes hídricas, asociada al manejo inadecuado de residuos sólidos</t>
  </si>
  <si>
    <t>41050020005-5614 A diciembre de 2019 se han implementado estrategias de recuperación y difusión de la tradición oral y la memoria cultural del corregimiento, a través de encuentros intergeneracionales, vinculando 70 personas</t>
  </si>
  <si>
    <t>41050010007-5615 A diciembre de 2019 se han realizado 4 juegos recreativos y deportivos, tradicionales y no tradicionales, integrando la participación de la comunidad local</t>
  </si>
  <si>
    <t>44030010008-5616 A diciembre de 2019 se han diseñado 4 productos de turismo de naturaleza y de aventura</t>
  </si>
  <si>
    <t>41010020001-5617 A diciembre de 2019, se han vinculado 600 niños, niñas y adolescentes en procesos de iniciación deportiva</t>
  </si>
  <si>
    <t>42030040006-5618 A diciembre de 2019 se han efectuado 4 intervenciones para el mantenimiento de los escenarios deportivos y recreativos existentes propiedad del municipio</t>
  </si>
  <si>
    <t>41050020011-5619 A diciembre de 2019, se han  vinculado en procesos de iniciación y formación artística 100 personas de diferentes grupos poblacionales</t>
  </si>
  <si>
    <t>41050020005-5620 A diciembre de 2019 se han realizado 4 estrategias artísticas y culturales para promover la identidad del corregimiento</t>
  </si>
  <si>
    <t>42030040007-5621 A diciembre de 2019 se ha realizado mantenimiento y adecuación de 1 biblioteca pública comunitaria</t>
  </si>
  <si>
    <t>42030040001-5622 A diciembre de 2019 se ha realizado el mantenimiento y adecuación de 1 sede comunal pública existente</t>
  </si>
  <si>
    <t>41040030004-5623 A diciembre de 2019 se han realizado estudios y diseños de 3 sedes educativas públicas</t>
  </si>
  <si>
    <t>41040030004-5624 A diciembre de 2019 se han realizado 4 intervenciones (adecuaciones, mantenimientos y/o construcción de espacios, previo concepto de viabilidad técnica), en las sedes educativas públicas del corregimiento</t>
  </si>
  <si>
    <t>41040030007-5625 A diciembre de 2019 se han dotado 3 sedes educativas públicas</t>
  </si>
  <si>
    <t>41050020005-5701 A diciembre de 2019 se han implementado estrategias de recuperación y difusión de la tradición oral y la memoria cultural del corregimiento, a través de encuentros intergeneracionales, vinculando 100 personas</t>
  </si>
  <si>
    <t xml:space="preserve">41050010007-5702 A diciembre de 2019 se han realizado 4 juegos recreativos y deportivos, tradicionales y no tradicionales, integrando la participación de la comunidad local </t>
  </si>
  <si>
    <t xml:space="preserve">41010020001-5703 A diciembre de 2019, se han vinculado 200 niños, niñas y adolescentes en procesos de iniciación deportiva </t>
  </si>
  <si>
    <t>42030040006-5704 A diciembre de 2019 se han efectuado 4 intervenciones para el mantenimiento de los escenarios deportivos y recreativos existentes de propiedad del municipio</t>
  </si>
  <si>
    <t>41050020005-5705 A diciembre de 2019 se han realizado 4 estrategias artísticas y culturales para promover la identidad del corregimiento</t>
  </si>
  <si>
    <t>41050020011-5706 A diciembre de 2019, se han vinculado en procesos de iniciación y formación artística 120 personas de diferentes grupos poblacionales</t>
  </si>
  <si>
    <t>42030040001-5707 A diciembre de 2019 se ha realizado el mantenimiento y adecuación de 2 sedes comunales públicas existentes</t>
  </si>
  <si>
    <t>41040030004-5708 A diciembre de 2019 se han realizado estudios y diseños de 1 sede educativa pública</t>
  </si>
  <si>
    <t>41040030004-5709 A diciembre de 2019 se han realizado 6 intervenciones (adecuaciones, mantenimientos y/o construcción de espacios, previo concepto de viabilidad técnica),  en las sedes educativas públicas del corregimiento</t>
  </si>
  <si>
    <t>41040030007-5710 A diciembre de 2019 se han dotado 3 sedes educativas públicas</t>
  </si>
  <si>
    <t>44030010008-5711 A diciembre de 2019 se han diseñado e implementado 2 estrategias de promoción, comercialización de la producción local y  asociatividad de los productores del corregimiento</t>
  </si>
  <si>
    <t>44010010002-5712 A diciembre de 2019 se han cualificado en emprendimiento 120 personas, con  acompañamiento y asistencia técnica en mercadeo, administración, contabilidad y articulación con la economía formal, con entidades idóneas y con un mínimo de 180 horas</t>
  </si>
  <si>
    <t>44030010008-5713 A diciembre de 2019, se han fortalecido 4 iniciativas de emprendimiento rural, a través de procesos de innovación y mejoramiento de producto, con entidades idóneas</t>
  </si>
  <si>
    <t>42040010001-5714 A diciembre de 2019 se han implementado 1 estrategia para reducir la contaminación de las fuentes  hídricas , asociada al manejo inadecuado de residuos sólidos</t>
  </si>
  <si>
    <t>42040010006-5715 A diciembre de 2019 se han implementado 2 estrategias para reducir los impactos al suelo por efecto del mal manejo de agroquímicos</t>
  </si>
  <si>
    <t>42040010006-5716 A diciembre de 2019 se ha brindado asistencia técnica directa rural continua para la reconversión productiva de 100 unidades de agricultura familiar</t>
  </si>
  <si>
    <t>42010010006-5717 A diciembre de 2019 se han construido 100 metros cuadrados de grada andén, previo concepto de viabilidad técnica</t>
  </si>
  <si>
    <t xml:space="preserve">42010010003-5718 A diciembre de 2019 se ha realizado mantenimiento y/o adecuación de 1 puente peatonal, previo concepto de viabilidad técnica </t>
  </si>
  <si>
    <t>42010040002-5719 A diciembre de 2019 se han construido 0,3 kilómetros lineales de huellas vehiculares, previo concepto de viabilidad técnica de la entidad competente</t>
  </si>
  <si>
    <t>42010040002-5720 A diciembre de 2019 se han construido 0,3 kilómetros lineales de cunetas, previo concepto de viabilidad técnica</t>
  </si>
  <si>
    <t>42010040005-5721 A diciembre de 2019 se han construido 0,01 kilómetros lineales de muros de contención, previo concepto de viabilidad técnica</t>
  </si>
  <si>
    <t>42010040002-5722 A diciembre de 2019 se ha construido 1 alcantarilla, previo concepto de viabilidad técnica</t>
  </si>
  <si>
    <t>42060010020-5723 A diciembre de 2019 se ha realizado construcción de 20 sistemas individuales de aguas residuales domésticas (stard), parte baja cabecera y alpes</t>
  </si>
  <si>
    <t xml:space="preserve">42060010004-5724 A diciembre de 2019 se ha fortalecido administrativamente 1 Junta Administradora de Agua  Potable del corregimiento </t>
  </si>
  <si>
    <t>41050020005-5801 A diciembre de 2019 se han implementado estrategias de recuperación y difusión de la tradición oral y la memoria cultural del corregimiento, a través de encuentros intergeneracionales, vinculando 150 personas</t>
  </si>
  <si>
    <t xml:space="preserve">41050010007-5802 A diciembre de 2019 se han realizado 3 juegos recreativos y deportivos, tradicionales y no tradicionales, integrando la participación de la comunidad local </t>
  </si>
  <si>
    <t>44030010008-5803 A diciembre de 2019 se han capacitado 40 prestadores de servicios turísticos en innovación y mejoramiento de producto</t>
  </si>
  <si>
    <t>41010020001-5804 A diciembre de 2019, se han vinculado 150 niños, niñas y adolescentes en procesos de iniciación deportiva</t>
  </si>
  <si>
    <t xml:space="preserve">41050020005-5805 A diciembre de 2019 se han realizado 2 estrategias artísticas y culturales para promover la identidad del corregimiento </t>
  </si>
  <si>
    <t>41050020011-5806 A diciembre de 2019,   se han  vinculado en iniciación y formación artística 200 personas de diferentes grupos poblacionales</t>
  </si>
  <si>
    <t>42030040007-5807 A diciembre de 2019 se ha realizado mantenimiento y adecuación de 2 escenarios culturales (biblioteca y centro cultural)</t>
  </si>
  <si>
    <t>42030040001-5808 A diciembre de 2019 se ha realizado el mantenimiento y adecuación de 2 sedes comunales públicas existentes</t>
  </si>
  <si>
    <t>41040030004-5809 A diciembre de 2019 se han realizado estudios y diseños de 1 sede educativa pública</t>
  </si>
  <si>
    <t>41040030004-5810 A diciembre de 2019 se han realizado 4 intervenciones (adecuaciones, mantenimientos y/o construcción de espacios, previo concepto de viabilidad técnica),  en las sedes educativas públicas del corregimiento</t>
  </si>
  <si>
    <t>41040030007-5811 A diciembre de 2019 se han dotado 3 sedes educativas públicas</t>
  </si>
  <si>
    <t>44030010008-5812 A diciembre de 2019 se han diseñado e implementado 4 estrategias de promoción, comercialización de la producción local y  asociatividad de los productores del corregimiento</t>
  </si>
  <si>
    <t>44030010008-5813 A diciembre de 2019, se han fortalecido 60 iniciativas de emprendimiento rural, a través de procesos de innovación y mejoramiento de producto, con entidades idóneas</t>
  </si>
  <si>
    <t>44010010002-5814 A diciembre de 2019 se han cualificado en emprendimiento 120 personas, con  acompañamiento y asistencia técnica en mercadeo, administración, contabilidad y articulación con la economía formal, con entidades idóneas y con un mínimo de 180 horas</t>
  </si>
  <si>
    <t>42010010006-5815 A diciembre de 2019 se han rehabilitado 100 metros cuadrados de andén, previo concepto de viabilidad técnica y esquema básico</t>
  </si>
  <si>
    <t>42010010006-5816 A diciembre de 2019 se han construido 100 metros cuadrados de andén, previo concepto de viabilidad técnica y esquema básico</t>
  </si>
  <si>
    <t>42010010006-5817 A diciembre de 2019 se han construido 200 metros cuadrados de grada andén, previo concepto de viabilidad técnica de la entidad competente</t>
  </si>
  <si>
    <t xml:space="preserve">42010010003-5818 A diciembre de 2019 se ha realizado mantenimiento y/o adecuación de 1 puente peatonal, previo concepto de viabilidad técnica </t>
  </si>
  <si>
    <t>42010040002-5819 A diciembre 2019 se han construido 0,5 kilómetros lineales de huellas vehiculares, previo concepto de viabilidad técnica de la entidad competente</t>
  </si>
  <si>
    <t>42010040002-5820 A diciembre 2019 se han construido 0,3 kilómetros lineales de cunetas, previo concepto de viabilidad técnica</t>
  </si>
  <si>
    <t>42010040005-5821 A diciembre 2019 se han construido 0,01 kilómetros lineales de muros de contención, previo concepto de viabilidad técnica</t>
  </si>
  <si>
    <t>42010040002-5822 A diciembre de 2019 se han construido 3 alcantarillas, previo concepto de viabilidad técnica</t>
  </si>
  <si>
    <t>41050020005-5901 A diciembre de 2019 se han implementado estrategias de recuperación y difusión de la tradición oral y la memoria cultural del corregimiento, a través de encuentros intergeneracionales, vinculando 100 personas</t>
  </si>
  <si>
    <t xml:space="preserve">41050010007-5902 A diciembre de 2019 se han realizado 4 juegos recreativos y deportivos, tradicionales y no tradicionales, integrando la participación de la comunidad local </t>
  </si>
  <si>
    <t>44030010008-5903 A diciembre de 2019 se han capacitado 60 prestadores de servicios turísticos en innovación y mejoramiento de producto</t>
  </si>
  <si>
    <t xml:space="preserve">41010020001-5904 A diciembre de 2019, se han vinculado 300 niños, niñas y adolescentes en procesos de iniciación deportiva </t>
  </si>
  <si>
    <t>41010020011-5905 A diciembre de 2019,   se han  vinculado en procesos de iniciación y formación artística 300 personas de diferentes grupos poblacionales</t>
  </si>
  <si>
    <t>42030040007-5906 A diciembre de 2019 se han realizado 4 intervenciones para el mantenimiento y adecuación de la biblioteca pública</t>
  </si>
  <si>
    <t>42030040001-5907 A diciembre de 2019 se ha realizado el mantenimiento y adecuación de 1 sede comunal pública existente</t>
  </si>
  <si>
    <t>41040030004-5908 A diciembre de 2019 se han realizado estudios y diseños de 2 sedes educativas públicas</t>
  </si>
  <si>
    <t xml:space="preserve">41040030004-5909 A diciembre de 2019 se han realizado 4 intervenciones (adecuaciones, mantenimientos y/o construcción de espacios, previo concepto de viabilidad técnica), en las sedes educativas públicas del corregimiento  </t>
  </si>
  <si>
    <t>41040030007-5910 A diciembre de 2019 se han dotado 2 sedes educativas públicas</t>
  </si>
  <si>
    <t>42010010006-5911 A diciembre 2019 se han rehabilitado 200 metros cuadrados de andén, previo concepto de viabilidad técnica y esquema básico</t>
  </si>
  <si>
    <t>42010010006-5912 A diciembre de 2019 se han construido 200 metros cuadrados de grada andén, previo concepto de viabilidad técnica de la entidad competente</t>
  </si>
  <si>
    <t>42010040003-5913 A diciembre de 2019 se ha realizado el mejoramiento de 1 kilómetro de vía, previo concepto de viabilidad técnica</t>
  </si>
  <si>
    <t>42010040002-5914 A diciembre 2019 se han construido 0,5 kilómetros lineales de huellas vehiculares, previo concepto de viabilidad técnica de la entidad competente</t>
  </si>
  <si>
    <t>42010040002-5915 A diciembre 2019 se han construido 0,5 kilómetros lineales de obras de drenaje, (cunetas, gradas disipadoras, etc.), previo concepto de viabilidad técnica</t>
  </si>
  <si>
    <t>42010040005-5916 A diciembre 2019 se han construido 0,01 kilómetros lineales de muros de contención, previo concepto de viabilidad técnica</t>
  </si>
  <si>
    <t>42010040002-5917 A diciembre de 2019 se han construido 3 alcantarillas, previo concepto de viabilidad técnica</t>
  </si>
  <si>
    <t>42040010001-5918 A diciembre de 2019 se han implementado 1 estrategia para reducir la contaminación de las fuentes  hídricas, asociada al manejo inadecuado de residuos sólidos</t>
  </si>
  <si>
    <t xml:space="preserve">42040010001-5919 A diciembre de 2019 se han reforestado 28 nacimientos de agua, acompañados de iniciativas de  cultura ciudadana orientadas a proteger la cuenca con participación de la comunidad local </t>
  </si>
  <si>
    <t xml:space="preserve">42040010006-5920 A diciembre de 2019 se han implementado 3 estrategias para reducir los impactos al suelo por efecto del mal manejo de agroquímicos </t>
  </si>
  <si>
    <t>42040010006-5921 A diciembre de 2019 se ha brindado asistencia técnica directa rural continua  para la reconversión productiva de 30 unidades de agricultura familiar</t>
  </si>
  <si>
    <t xml:space="preserve">42040010006-5922 A diciembre de 2019 se ha realizado  transferencia de tecnología a 100 fincas agroecológicas </t>
  </si>
  <si>
    <t>42060010005-5923 A diciembre de 2019 se han realizado estudios y diseños de 1 sistema de alcantarillado y PTARD en el sector Santa Helena, parte alta</t>
  </si>
  <si>
    <t>42060010004-5924 A diciembre de 2019 se han fortalecido administrativamente 2 Juntas Administradoras de Agua Potable del corregimiento</t>
  </si>
  <si>
    <t>42060010005-5925 A diciembre de 2019 se han realizado 8 mantenimientos y limpiezas de la PTARD de la cabecera del corregimiento Felidia y de la Vereda Santa Helena</t>
  </si>
  <si>
    <t>42040010001-6001 A diciembre de 2019 se han implementado 1 estrategia para reducir la contaminación de las fuentes hídricas, asociada al manejo inadecuado de residuos sólidos</t>
  </si>
  <si>
    <t xml:space="preserve">42040010001-6002 A diciembre de 2019 se han reforestado 11 nacimientos de agua, acompañados de iniciativas de  cultura ciudadana orientadas a proteger la cuenca con participación de la comunidad local </t>
  </si>
  <si>
    <t xml:space="preserve">42040010006-6003 A diciembre de 2019 se han implementado 2 estrategias para reducir los impactos al suelo por efecto del mal manejo de agroquímicos </t>
  </si>
  <si>
    <t>42040010006-6004 A diciembre de 2019 se ha brindado asistencia técnica directa rural continua para la reconversión productiva de 100 unidades  de agricultura familiar</t>
  </si>
  <si>
    <t>42040010006-6005 A diciembre de 2019 se ha realizado  transferencia de tecnología a 30 fincas agroecológicas</t>
  </si>
  <si>
    <t>42060010005-6006 A diciembre de 2019 se han realizado 3 mantenimientos y limpiezas de la PTARD No 1 Cabecera El Saladito</t>
  </si>
  <si>
    <t>42060010004-6007 A diciembre de 2019 se han fortalecido administrativamente 2 Juntas Administradoras de Agua Potable del corregimiento</t>
  </si>
  <si>
    <t>42010010006-6008 A diciembre 2019 se han rehabilitado 300 metros cuadrados de andén, previo concepto de viabilidad técnica y esquema básico</t>
  </si>
  <si>
    <t>42010010006-6009 A diciembre 2019 se han construido 150 metros cuadrados de andén, previo concepto de viabilidad técnica y esquema básico</t>
  </si>
  <si>
    <t>42010010006-6010 A diciembre 2019 se han construido 100 metros cuadrados de grada andén, previo concepto de viabilidad técnica</t>
  </si>
  <si>
    <t xml:space="preserve">42010010003-6011 A diciembre de 2019 se ha realizado el mantenimiento y/o adecuación de 1 puente peatonal, previo concepto de viabilidad técnica </t>
  </si>
  <si>
    <t>42010040003-6012 A diciembre 2019 se ha realizado el mantenimiento de 0,5 kilómetros de vía en el corregimiento, previo concepto de viabilidad técnica de la entidad competente</t>
  </si>
  <si>
    <t>42010040002-6013 A diciembre 2019 se ha realizado el construido de 0,1 kilómetros de vía en el corregimiento, previo concepto de viabilidad técnica de la entidad competente</t>
  </si>
  <si>
    <t>42010040002-6014 A diciembre 2019 se han construido 0,3 kilómetros lineales de huellas vehiculares, previo concepto de viabilidad técnica de la entidad competente</t>
  </si>
  <si>
    <t>42010040002-6015 A diciembre 2019 se han construido 0,1 kilómetros lineales de cunetas, previo concepto de viabilidad técnica</t>
  </si>
  <si>
    <t>42010040005-6016 A diciembre 2019 se han construido 0,01 kilómetros lineales de muros de contención, previo concepto de viabilidad técnica</t>
  </si>
  <si>
    <t>42010040002-6017 A diciembre de 2019 se ha construido 1 alcantarilla, previo concepto de viabilidad técnica</t>
  </si>
  <si>
    <t>41050020005-6018 A diciembre de 2019 se han implementado estrategias de recuperación y difusión de la tradición oral y la memoria cultural del corregimiento, a través de encuentros intergeneracionales, vinculando 100 personas</t>
  </si>
  <si>
    <t xml:space="preserve">41050010007-6019 A diciembre de 2019 se han realizado 4 juegos recreativos y deportivos, tradicionales y no tradicionales, integrando la participación de la comunidad local </t>
  </si>
  <si>
    <t>44030010008-6020 A diciembre de 2019 se han capacitado 40 prestadores de servicios turísticos en innovación y mejoramiento de producto</t>
  </si>
  <si>
    <t xml:space="preserve">41010020001-6021 A diciembre de 2019, se han vinculado 400 niños, niñas y adolescentes en procesos de iniciación deportiva </t>
  </si>
  <si>
    <t>41050020011-6022 A diciembre de 2019, se han  vinculado en procesos de iniciación y formación artística 300 personas de diferentes grupos poblacionales</t>
  </si>
  <si>
    <t xml:space="preserve">41050020005-6023 A diciembre de 2019 se han realizado 3 estrategias artísticas y culturales para promover la identidad del corregimiento </t>
  </si>
  <si>
    <t xml:space="preserve">42030040007-6024 A diciembre de 2019 se han realizado 4 intervenciones para el  mantenimiento y adecuación de la biblioteca pública </t>
  </si>
  <si>
    <t>41040030004-6025 A diciembre de 2019 se han realizado estudios y diseños de 1 sede educativa pública</t>
  </si>
  <si>
    <t xml:space="preserve">41040030004-6026 A diciembre de 2019 se han realizado 3 intervenciones (adecuaciones, mantenimientos y/o construcción de espacios, previo concepto de viabilidad técnica),  en las sedes educativas públicas del corregimiento </t>
  </si>
  <si>
    <t>41040030007-6027 A diciembre de 2019 se han dotado 2 sedes educativas públicas</t>
  </si>
  <si>
    <t>42030040001-6028 A diciembre de 2019 se ha realizado el mantenimiento y adecuación de 1 sede comunal pública existente</t>
  </si>
  <si>
    <t>42030040006-6029 A diciembre de 2019 se han efectuado 4 intervenciones para el mantenimiento o adecuación de los escenarios deportivos y recreativos existentes de propiedad del municipio</t>
  </si>
  <si>
    <t>42010040002-6101 A diciembre de 2019 se han construido 0,5 kilómetros lineales de huellas vehiculares, previo concepto de viabilidad técnica de la entidad competente</t>
  </si>
  <si>
    <t>42010040002-6102 A diciembre de 2019 se han construido 0,3 kilómetros lineales de obras de drenaje, (cunetas, gradas disipadoras, etc.), previo concepto de viabilidad técnica</t>
  </si>
  <si>
    <t>42010040002-6103 A diciembre de 2019 se han construido 4 alcantarillas, previo concepto de viabilidad técnica</t>
  </si>
  <si>
    <t>41040030004-6104 A diciembre de 2019 se han realizado estudios y diseños de 4 sedes educativas públicas</t>
  </si>
  <si>
    <t xml:space="preserve">41040030004-6105 A diciembre de 2019 se han realizado 8 intervenciones (adecuaciones, mantenimientos y/o construcción de espacios, previo concepto de viabilidad técnica),  en las sedes educativas públicas del corregimiento </t>
  </si>
  <si>
    <t>41040030007-6106 A diciembre de 2019 se han dotado 4 sedes educativas públicas</t>
  </si>
  <si>
    <t>41050020005-6107 A diciembre de 2019 se han implementado estrategias de recuperación y difusión de la tradición oral y la memoria cultural del corregimiento, a través de encuentros intergeneracionales, vinculando 80 personas</t>
  </si>
  <si>
    <t xml:space="preserve">41050010007-6108 A diciembre de 2019 se han realizado 4 juegos recreativos y deportivos, tradicionales y no tradicionales, integrando la participación de la comunidad local </t>
  </si>
  <si>
    <t xml:space="preserve">44030010008-6109 A diciembre de 2019, se han fortalecido 60 iniciativas de emprendimiento rural, a través de procesos de innovación y mejoramiento de producto, con entidades idóneas. </t>
  </si>
  <si>
    <t xml:space="preserve">41010020001-6110 A diciembre de 2019, se han vinculado 400 niños, niñas y adolescentes en procesos de iniciación deportiva  </t>
  </si>
  <si>
    <t>42030040006-6111 A diciembre de 2019 se han efectuado 6 intervenciones para el mantenimiento de los escenarios deportivos y recreativos existentes de propiedad del municipio</t>
  </si>
  <si>
    <t>41050020011-6112 A diciembre de 2019, se han  vinculado en procesos de iniciación y formación artística 200 personas de diferentes grupos poblacionales</t>
  </si>
  <si>
    <t xml:space="preserve">42040010001-6201 A diciembre de 2019 se ha implementado 1 estrategia para reducir la contaminación de las fuentes hídricas, asociada al manejo inadecuado de residuos sólidos  </t>
  </si>
  <si>
    <t xml:space="preserve">42040010006-6202 A diciembre de 2019 se ha implementado 1 estrategia para reducir los impactos al suelo por efecto del mal manejo de agroquímicos </t>
  </si>
  <si>
    <t xml:space="preserve">42040010006-6203 A diciembre de 2019 se ha realizado  transferencia de tecnología a 100  fincas agroecológicas </t>
  </si>
  <si>
    <t>42060010005-6204 A diciembre de 2019 se han realizado estudios y diseños de 1 sistema semicolectivo de saneamiento básico, Sector El Filo y viviendas colindantes, siempre y cuando se tenga lote.</t>
  </si>
  <si>
    <t>42060010020-6205 A diciembre de 2019 se ha realizado construcción de 5 sistemas individuales de aguas residuales domésticas (stard), previa viabilidad de las entidades competentes.</t>
  </si>
  <si>
    <t>42060010004-6206 A diciembre de 2019 se han fortalecido administrativamente 3 Juntas Administradoras de Agua Potable del corregimiento (Cabecera La Castilla, Las Palmas y Los Limones)</t>
  </si>
  <si>
    <t>41010030006-6207 A diciembre de 2019 se han formado 150 padres, madres, cuidadores y  cabeza de hogar, en pautas de crianza para el desarrollo de competencias  para la convivencia, el autocuidado y la prevención del consumo de sustancias psicoactivas y el abuso del alcohol.</t>
  </si>
  <si>
    <t xml:space="preserve">41010020001-6208 A diciembre de 2019, se han vinculado 200 niños, niñas y adolescentes en procesos de iniciación deportiva  </t>
  </si>
  <si>
    <t>42030040006-6209 A diciembre de 2019 se han efectuado 4 intervenciones para el mantenimiento de los escenarios deportivos y recreativos existentes de propiedad del municipio</t>
  </si>
  <si>
    <t xml:space="preserve">41050010007-6210 A diciembre de 2019 se ha realizado 1 juego recreativo y deportivo, tradicional y no tradicional, integrando la participación de la comunidad local </t>
  </si>
  <si>
    <t>41010040004-6211 A diciembre de 2019 se han realizado 2 encuentros intergeneracionales</t>
  </si>
  <si>
    <t>42030040007-6212 A diciembre de 2019 se ha realizado el mantenimiento y adecuación de 1 biblioteca pública comunitaria, previa legalización del terreno.</t>
  </si>
  <si>
    <t>41050020011-6213 A diciembre de 2019, se han  vinculado en procesos de iniciación y formación artística 100 personas de diferentes grupos poblacionales</t>
  </si>
  <si>
    <t>41040030004-6214 A diciembre de 2019 se han realizado estudios y diseños de 1 sede educativa pública</t>
  </si>
  <si>
    <t xml:space="preserve">41040030004-6215 A diciembre de 2019 se han realizado 2 intervenciones (adecuaciones, mantenimientos y/o construcción de espacios, previo concepto de viabilidad técnica),  en las sedes educativas públicas del corregimiento </t>
  </si>
  <si>
    <t>41040030007-6216 A diciembre de 2019 se ha dotado 1 sede educativa pública</t>
  </si>
  <si>
    <t>44040010001-6217 A diciembre de 2019, se han cualificado 100 personas vulnerables con acompañamiento, intermediación laboral y orientación ocupacional con entidades idóneas, con un mínimo de capacitación de 180 horas</t>
  </si>
  <si>
    <t xml:space="preserve">44010010002-6218 A diciembre de 2019 se han cualificado en emprendimiento 100 personas, con  acompañamiento y asistencia técnica en mercadeo, administración, contabilidad y articulación con la economía formal, con entidades idóneas y con un mínimo de 180 horas </t>
  </si>
  <si>
    <t>44030010008-6219 A diciembre de 2019 se han diseñado 2 estrategias de promoción y comercialización de la producción local y asociatividad de los productores de lcorregimiento</t>
  </si>
  <si>
    <t>44030010008-6220 A diciembre de 2019 se han diseñado 2 iniciativas de emprendimiento cultural y de turismo de naturaleza</t>
  </si>
  <si>
    <t>42010010006-6221 A diciembre de 2019 se han construido 50 metros cuadrados de grada andén, previo concepto de viabilidad técnica de la entidad competente</t>
  </si>
  <si>
    <t>42010040003-6222 A diciembre de 2019 se ha realizado el mejoramiento de 0,5 kilómetro de vía, previo concepto de viabilidad técnica</t>
  </si>
  <si>
    <t>42010010003-6223 A diciembre de 2019 se ha realizado mantenimiento y/o adecuación de 1 puente peatonal, previo concepto de viabilidad técnica</t>
  </si>
  <si>
    <t>41010030006-6301 A diciembre de 2019 han participado 150 personas de organizaciones comunitarias y de la comunidad educativa, en el  diseño e implementación de estrategias pedagógicas, orientadas a promover el desarrollo de competencias  para la convivencia, el autocuidado, la prevención del embarazo precoz, el consumo de sustancias psicoactivas y el abuso del alcohol</t>
  </si>
  <si>
    <t xml:space="preserve">44010010002-6302 A diciembre de 2019 se ha acompañado a 50 jóvenes en la construcción de su proyecto de vida y en la cualificación para el emprendimiento,  brindando asistencia técnica para el plan de negocios, con entidades idóneas y con un mínimo de 180 horas </t>
  </si>
  <si>
    <t xml:space="preserve">44010010002-6303 A diciembre de 2019 se han cualificado en emprendimiento 120 personas vulnerables, con  acompañamiento y asistencia técnica en mercadeo, administración, contabilidad y articulación con la economía formal, con entidades idóneas y con un mínimo de 180 horas </t>
  </si>
  <si>
    <t>41050020005-6304 A diciembre de 2019 se han implementado estrategias de recuperación y difusión de la tradición oral y la memoria cultural del corregimiento, a través de encuentros intergeneracionales, vinculando 200 personas.</t>
  </si>
  <si>
    <t xml:space="preserve">41050010007-6305 A diciembre de 2019 se han realizado 4 juegos recreativos y deportivos, tradicionales y no tradicionales, integrando la participación de la comunidad local </t>
  </si>
  <si>
    <t>44030010008-6306 A diciembre de 2019 se han diseñado 4 productos de turismo de naturaleza y de aventura</t>
  </si>
  <si>
    <t xml:space="preserve">41010020001-6307 A diciembre de 2019, se han vinculado 300 niños, niñas y adolescentes en procesos de iniciación deportiva </t>
  </si>
  <si>
    <t>42030040006-6308 A diciembre de 2019 se han efectuado 4 intervenciones para el mantenimiento o adecuación de los escenarios deportivos y recreativos existentes de propiedad del municipio</t>
  </si>
  <si>
    <t>41050020011-6309 A diciembre de 2019, se han vinculado en procesos de iniciación y formación artística, 150  personas de diferentes grupos poblacionales</t>
  </si>
  <si>
    <t>45030010003-6310 A diciembre de 2019 se han fortalecido  40 personas de las organizaciones comunitarias, incluyendo JAL y JAC, a través de la capacitación en liderazgo y en temas inherentes a la participación ciudadana.</t>
  </si>
  <si>
    <t>42030040007-6311 A diciembre de 2019 se ha realizado mantenimiento y adecuación de 2 escenarios culturales.</t>
  </si>
  <si>
    <t>42030040001-6312 A diciembre de 2019 se ha realizado el mantenimiento y adecuación de 1 sede comunal pública existente</t>
  </si>
  <si>
    <t>41040030004-6313 A diciembre de 2019 se han realizado estudios y diseños de 3 sedes educativas públicas</t>
  </si>
  <si>
    <t xml:space="preserve">41040030004-6314 A diciembre de 2019 se han realizado 6 intervenciones (adecuaciones, mantenimientos y/o construcción de espacios, previo concepto de viabilidad técnica), en las sedes educativas públicas del corregimiento  </t>
  </si>
  <si>
    <t>41040030007-6315 A diciembre de 2019 se han dotado 3 sedes educativas públicas</t>
  </si>
  <si>
    <t>42010010006-6316 A diciembre de 2019 se han rehabilitado 50 metros cuadrados de andén, previo concepto de viabilidad técnica y esquema básico</t>
  </si>
  <si>
    <t>42010010006-6317 A diciembre de 2019 se han construido 200 metros cuadrados de grada andén, previo concepto de viabilidad técnica de la entidad competente</t>
  </si>
  <si>
    <t>42010040002-6318 A diciembre de 2019 se han construido 0,2 kilómetros lineales de huellas vehiculares, previo concepto de viabilidad técnica de la entidad competente</t>
  </si>
  <si>
    <t>42010040002-6319 A diciembre 2019 se han construido 0,3 kilómetros lineales de obras de drenaje, (cunetas, gradas disipadoras, etc.), previo concepto de viabilidad técnica</t>
  </si>
  <si>
    <t>42010040002-6320 A diciembre de 2019 se han construido 3 alcantarillas, previo concepto de viabilidad técnica</t>
  </si>
  <si>
    <t>42010010006-6401 A diciembre 2019 se han construido 200 metros cuadrados de andén, previo concepto de viabilidad técnica y esquema básico</t>
  </si>
  <si>
    <t>42010010006-6402 A diciembre de 2019 se han construido 150 metros cuadrados de grada andén, previo concepto de viabilidad técnica de la entidad competente</t>
  </si>
  <si>
    <t>42010040002-6403 A diciembre de 2019 se han construido 0,2 kilómetros lineales de huellas vehiculares, previo concepto de viabilidad técnica de la entidad competente</t>
  </si>
  <si>
    <t>42010040002-6404 A diciembre de 2019 se han construido 0,3 kilómetros lineales de obras de drenaje, (cunetas, gradas disipadoras, etc.), previo concepto de viabilidad técnica</t>
  </si>
  <si>
    <t xml:space="preserve">43010010009-6405 A diciembre de 2019 se han constituido y capacitado 3 comités de vecinos para la convivencia y dotado los barrios de la comuna con 3 sistemas de alerta y monitoreo </t>
  </si>
  <si>
    <t>41010030006-6406 A diciembre de 2019 han participado 150 personas de organizaciones comunitarias y de la comunidad educativa, en el  diseño e implementación de estrategias pedagógicas, orientadas a promover el desarrollo de competencias  para la convivencia, el autocuidado, la prevención del embarazo precoz, el consumo de sustancias psicoactivas y el abuso del alcohol</t>
  </si>
  <si>
    <t>44010010002-6407 A diciembre de 2019 se ha acompañado a 500 jóvenes en la construcción de su proyecto de vida y en la cualificación para el emprendimiento,  brindando asistencia técnica para el plan de negocios, con entidades idóneas y con un mínimo de 180 horas</t>
  </si>
  <si>
    <t>41040030004-6408 A diciembre de 2019 se han realizado estudios y diseños de 1 sede educativa pública</t>
  </si>
  <si>
    <t xml:space="preserve">41040030004-6409 A diciembre de 2019 se han realizado 4 intervenciones (adecuaciones, mantenimientos y/o construcción de espacios, previo concepto de viabilidad técnica),  en las sedes educativas públicas del corregimiento </t>
  </si>
  <si>
    <t>41040030007-6410 A diciembre de 2019 se han dotado 3 sedes educativas públicas</t>
  </si>
  <si>
    <t xml:space="preserve">41010020001-6411 A diciembre de 2019, se han vinculado 600 niños, niñas y adolescentes en procesos de iniciación deportiva </t>
  </si>
  <si>
    <t xml:space="preserve">41050010007-6412 A diciembre de 2019 se han realizado 4 juegos recreativos y deportivos, tradicionales y no tradicionales, integrando la participación de la comunidad local </t>
  </si>
  <si>
    <t>42030040006-6413 A diciembre de 2019 se han efectuado 5 intervenciones para el mantenimiento de los escenarios deportivos y recreativos existentes de propiedad del municipio</t>
  </si>
  <si>
    <t>41050020011-6414 A diciembre de 2019, se han vinculado en procesos de iniciación y formación artística 400 personas de diferentes grupos poblacionales</t>
  </si>
  <si>
    <t>42030040007-6415 A diciembre de 2019 se ha realizado el mantenimiento y adecuación de 1 biblioteca pública comunitaria</t>
  </si>
  <si>
    <t>42010010006-6501 A diciembre de 2019 se han rehabilitado 200 metros cuadrados de andén, previo concepto de viabilidad técnica y esquema básico</t>
  </si>
  <si>
    <t>42010010006-6502 A diciembre de 2019 se han construido 200 metros cuadrados de andén, previo concepto de viabilidad técnica y esquema básico</t>
  </si>
  <si>
    <t>42010040002-6503 A diciembre de 2019 se han construido 4 alcantarillas, previo concepto de viabilidad técnica</t>
  </si>
  <si>
    <t>41040030004-6504 A diciembre de 2019 se han realizado estudios y diseños de 1 sede educativa pública</t>
  </si>
  <si>
    <t xml:space="preserve">41040030004-6505 A diciembre de 2019 se han realizado 6 intervenciones (adecuaciones, mantenimientos y/o construcción de espacios, previo concepto de viabilidad técnica),  en las sedes educativas públicas del corregimiento  </t>
  </si>
  <si>
    <t>41040030007-6506 A diciembre de 2019 se han dotado 2 sedes educativas públicas</t>
  </si>
  <si>
    <t>41050020005-6507 A diciembre de 2019 se han implementado estrategias de recuperación y difusión de la tradición oral y la memoria cultural del corregimiento, a través de encuentros intergeneracionales, vinculando 200 personas</t>
  </si>
  <si>
    <t xml:space="preserve">41050010007-6508 A diciembre de 2019 se han realizado 4 juegos recreativos y deportivos, tradicionales y no tradicionales, integrando la participación de la comunidad local </t>
  </si>
  <si>
    <t>44030010008-6509 A diciembre de 2019 se han diseñado 4 productos de turismo de naturaleza y de aventura</t>
  </si>
  <si>
    <t xml:space="preserve">44010010002-6510 A diciembre de 2019 se han cualificado en emprendimiento 200 personas vulnerables, con  acompañamiento y asistencia técnica en mercadeo, administración, contabilidad y articulación con la economía formal, con entidades idóneas y con un mínimo de 180 horas </t>
  </si>
  <si>
    <t xml:space="preserve">41010020001-6511 A diciembre de 2019, se han vinculado 600 niños, niñas y adolescentes en procesos de iniciación deportiva  </t>
  </si>
  <si>
    <t>42030040006-6512 A diciembre de 2019 se han efectuado 2 intervenciones para el mantenimiento de los escenarios deportivos y recreativos existentes de propiedad del municipio</t>
  </si>
  <si>
    <t>41050020011-6513 A diciembre de 2019, se han vinculado en procesos de iniciación y formación artística, 1200 personas de diferentes grupos poblacionales</t>
  </si>
  <si>
    <t>MODIFICACIÓN</t>
  </si>
  <si>
    <t>OBJETIVO GENERAL</t>
  </si>
  <si>
    <t>OBJETIVOS ESPECIFICOS</t>
  </si>
  <si>
    <t>PRODUCTOS</t>
  </si>
  <si>
    <t>INDICADOR DE PRODUCTO</t>
  </si>
  <si>
    <t xml:space="preserve">UNIDAD MEDIDA </t>
  </si>
  <si>
    <t>CANTIDAD PRODUCTO</t>
  </si>
  <si>
    <t>% PONDERACIÓN PRODUCTOS</t>
  </si>
  <si>
    <t>ITEM</t>
  </si>
  <si>
    <t>ACTIVIDADES DEL PROYECTO</t>
  </si>
  <si>
    <t xml:space="preserve">% PONDERACIÓN ACTIVIDAD </t>
  </si>
  <si>
    <t>CANTIDAD</t>
  </si>
  <si>
    <t>VALOR UNITARIO</t>
  </si>
  <si>
    <t>%</t>
  </si>
  <si>
    <t>2.1.4</t>
  </si>
  <si>
    <t xml:space="preserve">Realizar jornadas  de promociòn y prevenciòn de acuerdo a riesgos en salud de personas y familias, en los territorios  priorizados. </t>
  </si>
  <si>
    <t xml:space="preserve">Realizar  jornadas  para intervenir los riesgos en salud ambiental, en los territorios  priorizados. </t>
  </si>
  <si>
    <t>TOTAL PRESUPUESTO</t>
  </si>
  <si>
    <t>DETALLE POBLACION BENEFICIADA</t>
  </si>
  <si>
    <t>UBICACIÓN DE POBLACION</t>
  </si>
  <si>
    <t>UBICACIÓN POR COMUNAS / CORREGIMIENTOS</t>
  </si>
  <si>
    <t>Municipio de Santiago de Cali</t>
  </si>
  <si>
    <t>TOTAL</t>
  </si>
  <si>
    <t>VALOR ACTIVIDAD</t>
  </si>
  <si>
    <t>ACTIVIDAD</t>
  </si>
  <si>
    <t>SUBACTIVIDAD</t>
  </si>
  <si>
    <t>NUMERO DE MESES</t>
  </si>
  <si>
    <t>V/R TOTAL</t>
  </si>
  <si>
    <t>Apoyar la gestion intrasectorial, intersectorial y comunitaria para el desarrollo de la estrategia de atencion primaria en salud en el Municipio.</t>
  </si>
  <si>
    <t>Apoyo a la asistencia tecnica y supervisión de la estrategia de Atención Primaria en Salud en las Empresas Sociales del Estado E.S.E.</t>
  </si>
  <si>
    <t>Procesar, clasificar y notificar  información sobre riesgos en salud de personas y familias a las EAPB Y  SSPM</t>
  </si>
  <si>
    <t>Realizar seguimiento a la poblacion identificada con riesgos en salud reportada a diferentes instancias.</t>
  </si>
  <si>
    <t>Brindar apoyo en el analisis de la información correspondiente a la implementacion de la estrategia de Atencion primaria en salud.</t>
  </si>
  <si>
    <t>No. ACTIVIDAD PLANTILLA</t>
  </si>
  <si>
    <t>No.</t>
  </si>
  <si>
    <t>NOMBRE</t>
  </si>
  <si>
    <t>VALOR</t>
  </si>
  <si>
    <t>ARMANDO BETANCOURT</t>
  </si>
  <si>
    <t>PAOLA ARANGO</t>
  </si>
  <si>
    <t>CAROLINA MACIAS</t>
  </si>
  <si>
    <t>SUB ACTIVIDAD</t>
  </si>
  <si>
    <t>NUMERO MESES</t>
  </si>
  <si>
    <t>Acercamiento a la comunidad de los territorios priorizados.</t>
  </si>
  <si>
    <t>Reconocimiento y recorrido del territorio</t>
  </si>
  <si>
    <t>Aplicación de la ficha de caracterizacion.</t>
  </si>
  <si>
    <t>Procesar, clasificar y notificar la informacion recolectada.</t>
  </si>
  <si>
    <t>Monitoreo a la calidad de los registros del aplicativo APS.</t>
  </si>
  <si>
    <t>1</t>
  </si>
  <si>
    <t>Generación de matrices de seguimiento a los riesgos  en salud identificados.</t>
  </si>
  <si>
    <t xml:space="preserve">Realizar seguimiento a la intervenciòn de riesgos en salud de personas y familias y de riesgos ambientales en los territorios priorizados.  </t>
  </si>
  <si>
    <t>Visitas de seguimiento a los riesgos en salud y ambientales encontrados en las familias caracterizadas.</t>
  </si>
  <si>
    <t>Monitoreo a las intervenciones pendientes por realizar por  parte de la entidades  administradoras de planes y beneficios</t>
  </si>
  <si>
    <t>Generación de matrices de seguimiento a casos no cerrados.</t>
  </si>
  <si>
    <t>5</t>
  </si>
  <si>
    <t>Visitas de seguimiento a los riesgos en salud y ambientales encontrados en las familias caracterizadas  de casos sin cerrar.</t>
  </si>
  <si>
    <t>Convocar mesas intersectoriales que contribuyan en el mejoramiento de la calidad de vida</t>
  </si>
  <si>
    <t>Realizar seguimiento a los compromisos pactados en las mesas intersectoriales</t>
  </si>
  <si>
    <t>Programación de jornadas de promoción y prevención en los territorios priorizados.</t>
  </si>
  <si>
    <t>Ejecución de jornadas de promoción y prevención en los territorios priorizados.</t>
  </si>
  <si>
    <t>Programación de jornadas ambientales en los territorios priorizados.</t>
  </si>
  <si>
    <t>Ejecución de jornadas ambientales en los territorios priorizados.</t>
  </si>
  <si>
    <t>Implementar un plan de información, educación y comunicación para la intervención de condiciones ambientales y riesgos en salud  de las familias caracterizadas</t>
  </si>
  <si>
    <t>Seguimiento al plan de informacion educacion y comunicación implementado en las familias caracterizadas,</t>
  </si>
  <si>
    <t>TOTAL RECURSOS PARA LAS ESE</t>
  </si>
  <si>
    <t>PROYECCION  FACTOR DE COSTO X SEGUIMIENTO Y/O INTERVENCION</t>
  </si>
  <si>
    <t>CONCEPTOS</t>
  </si>
  <si>
    <t>Valores/Poblacion</t>
  </si>
  <si>
    <t>FACTOR DE COSTO</t>
  </si>
  <si>
    <t>COSTO PROMEDIO SEGUIMIENTO/ INTERVENCION 2524 -Flias -Vig 2018</t>
  </si>
  <si>
    <t>10% de la poblacion caracterizada identificada con riesgo sin intervencion y/o seguimiento; es decir casos abiertos de la vigencia 2018, para cerrarlos en la proxima vigencia 2019. (Poblacion a Aplicar Factor de Costo)</t>
  </si>
  <si>
    <t>Total Poblacion para seguimiento y/o Intervencion:</t>
  </si>
  <si>
    <t>VERSIÓN 1</t>
  </si>
  <si>
    <t>DETALLE DE PRECIOS UNITARIOS POR EQUIPOS Y POR ESE MENSUAL</t>
  </si>
  <si>
    <t>INSUMOS MATERIALES</t>
  </si>
  <si>
    <t>PROYECCION DE ACTIVIDADES POR EQUIPO OPERATIVO</t>
  </si>
  <si>
    <t>Valor unitario</t>
  </si>
  <si>
    <t>Cantidad</t>
  </si>
  <si>
    <t>Total</t>
  </si>
  <si>
    <t>INSUMOS</t>
  </si>
  <si>
    <t>VLR UNIDAD</t>
  </si>
  <si>
    <t>SUBTOTAL</t>
  </si>
  <si>
    <t>Subequipo en territorios</t>
  </si>
  <si>
    <t>DATOS 4G</t>
  </si>
  <si>
    <t>Subequipo administrativo</t>
  </si>
  <si>
    <t>CAMIBUSOS</t>
  </si>
  <si>
    <t>Subequipo ambiental</t>
  </si>
  <si>
    <t>MALETINES</t>
  </si>
  <si>
    <t>Subequipo de coordinación</t>
  </si>
  <si>
    <t>BOLIGRAFO</t>
  </si>
  <si>
    <t>Operación en territorios de los equipos operativos de APS</t>
  </si>
  <si>
    <t>TOTAL POR EQUIPO</t>
  </si>
  <si>
    <t>Valor  de activiades por equipo operativo mensual</t>
  </si>
  <si>
    <t>PROYECCION ACTIVIDADES GENERALES POR ESE</t>
  </si>
  <si>
    <t>Equipo de intervención social comunitaria</t>
  </si>
  <si>
    <t>Coordinación de subequipos e intervención</t>
  </si>
  <si>
    <t>Valor  de actividades por ESE mensual</t>
  </si>
  <si>
    <t>DISTRIBUCIÓN CONSOLIDADA DE RECURSOS POR ESE</t>
  </si>
  <si>
    <t>APLICACIÓN DEL TOTAL</t>
  </si>
  <si>
    <t>ESE</t>
  </si>
  <si>
    <t>(A) EQUIPOS</t>
  </si>
  <si>
    <t>(B) Tiempo de operación</t>
  </si>
  <si>
    <t>(C) Activiades por equipo (Val unit. x A)</t>
  </si>
  <si>
    <t>(D) Costo de equipos por tiempo de operación (B x C)</t>
  </si>
  <si>
    <t>(E) Actividades por ESE (Val unit. x B)</t>
  </si>
  <si>
    <t>(F) INSUMOS (Val por equipo x A)</t>
  </si>
  <si>
    <t>TOTAL 
(D + E + F)</t>
  </si>
  <si>
    <t>Total contratacion ESE</t>
  </si>
  <si>
    <t xml:space="preserve">Ladera </t>
  </si>
  <si>
    <t>Norte</t>
  </si>
  <si>
    <t>Oriente</t>
  </si>
  <si>
    <t>Centro</t>
  </si>
  <si>
    <t>Suroriente</t>
  </si>
  <si>
    <t>TOTAL GRUPOS APS</t>
  </si>
  <si>
    <t>Distribucion de recursos</t>
  </si>
  <si>
    <t xml:space="preserve">Realizar asistecia tècnica y seguimiento a las Empresas Sociales del Estado - ESE para el desarrollo de la Estrategia de Atenciòn Primaria en Salud.   </t>
  </si>
  <si>
    <t>Total presupuesto ESE</t>
  </si>
  <si>
    <t>Realizar Plan de trabajo integral de acuerdo a los riesgos encontrados en los territorios priorizados</t>
  </si>
  <si>
    <t>Consolidar en un documento tenico los planes de informacion, educacion y comunicacion IEC ejecutado en los territorios priorizados.</t>
  </si>
  <si>
    <r>
      <t>COSTO PROMEDIO INTERVENCION</t>
    </r>
    <r>
      <rPr>
        <sz val="11"/>
        <color theme="0"/>
        <rFont val="Arial"/>
        <family val="2"/>
        <charset val="1"/>
      </rPr>
      <t xml:space="preserve"> 
(5 Meses de Operación)</t>
    </r>
  </si>
  <si>
    <r>
      <t xml:space="preserve">Poblacion 2018 caracterizada se identificaria con riesgos en salud. </t>
    </r>
    <r>
      <rPr>
        <b/>
        <i/>
        <sz val="10"/>
        <color theme="0"/>
        <rFont val="Arial"/>
        <family val="2"/>
        <charset val="1"/>
      </rPr>
      <t>:</t>
    </r>
  </si>
  <si>
    <t>1104  Otros ICLD</t>
  </si>
  <si>
    <t>1105  Ingresos de Capital Diversos</t>
  </si>
  <si>
    <t xml:space="preserve">  RECURSOS PROPIOS CON DESTINACION ESPECIFICA</t>
  </si>
  <si>
    <t xml:space="preserve">1301  Cir y Tto Veh Pbcos </t>
  </si>
  <si>
    <t>1302  Espectác Pbcos Depte</t>
  </si>
  <si>
    <t>1303  Sobt gasol 97%(15%)</t>
  </si>
  <si>
    <t>1304  Est Prodes(30% adul)</t>
  </si>
  <si>
    <t>1305  Est Prodes(15% infa)</t>
  </si>
  <si>
    <t>1306  Est Prodes(10%confl)</t>
  </si>
  <si>
    <t>1307  Est Prodes(10%equid)</t>
  </si>
  <si>
    <t>1308  Est Prodes(10% afro)</t>
  </si>
  <si>
    <t>1309  Est Prodes(5% Osect)</t>
  </si>
  <si>
    <t>1310  Otras Rentas Tránsito</t>
  </si>
  <si>
    <t>1311  Amoblamiento Eucol</t>
  </si>
  <si>
    <t>1312  Part rodamient vehíc</t>
  </si>
  <si>
    <t>2204  S.G.P. S Salud-Salud Púb (PIC)</t>
  </si>
  <si>
    <t>2214  S.G.P. S -Salud Púb (PIC) 12/12</t>
  </si>
  <si>
    <t>3181  Recursos PAE 2018</t>
  </si>
  <si>
    <t xml:space="preserve">3182  </t>
  </si>
  <si>
    <t xml:space="preserve">3185  </t>
  </si>
  <si>
    <t>3186  Res 1600/18 Tuberc</t>
  </si>
  <si>
    <t xml:space="preserve">3311  </t>
  </si>
  <si>
    <t xml:space="preserve">  RECURSOS CONTRACTUALES (CONVENIOS)</t>
  </si>
  <si>
    <t>4175  Convenio 0568/18 Petronio Álvarez</t>
  </si>
  <si>
    <t xml:space="preserve">7102  R.F. ICLD </t>
  </si>
  <si>
    <t>7132  R.F. Espectác Pbcos Depte</t>
  </si>
  <si>
    <t>7133  R.F. Estampi Prodesa</t>
  </si>
  <si>
    <t xml:space="preserve">  REND. FINANC. S.G.P.  LEY 715-01</t>
  </si>
  <si>
    <t>7623  R.F Resol 1600/18 Tubercu</t>
  </si>
  <si>
    <t xml:space="preserve">7855  R.F Cir y Tto Veh Pbcos </t>
  </si>
  <si>
    <t>7856  R.F.Otras Rent Tráns</t>
  </si>
  <si>
    <t>7857  R.F. Part rodamient vehíc</t>
  </si>
  <si>
    <t>Porcentaje</t>
  </si>
  <si>
    <t>Número</t>
  </si>
  <si>
    <t>1.2.1</t>
  </si>
  <si>
    <t>1.2.2</t>
  </si>
  <si>
    <t>2.1.1</t>
  </si>
  <si>
    <t>2.1.2</t>
  </si>
  <si>
    <t>2.1.3</t>
  </si>
  <si>
    <t>3.1.1</t>
  </si>
  <si>
    <t>3.1.2</t>
  </si>
  <si>
    <t>Clasificación</t>
  </si>
  <si>
    <t>Detalle</t>
  </si>
  <si>
    <t>Nro. de Personas</t>
  </si>
  <si>
    <t>Fuente de Información</t>
  </si>
  <si>
    <t>Base de datos APS DICIEMBRE 2018</t>
  </si>
  <si>
    <t>Género</t>
  </si>
  <si>
    <t>Mujeres</t>
  </si>
  <si>
    <t>Hombres</t>
  </si>
  <si>
    <t>Edad (Años)</t>
  </si>
  <si>
    <t>&gt;60</t>
  </si>
  <si>
    <t>Grupos étnicos</t>
  </si>
  <si>
    <t>Indigenas</t>
  </si>
  <si>
    <t>Afro</t>
  </si>
  <si>
    <t>ROM</t>
  </si>
  <si>
    <t>Grupos Vulnerables</t>
  </si>
  <si>
    <t>La población del Municipio de Santiago de Cali</t>
  </si>
  <si>
    <t>La población objetivo de la estrategia de Atención Primaria en Salud</t>
  </si>
  <si>
    <t>Todas las comunas del Municipio de Santiago de Cali</t>
  </si>
  <si>
    <t>*Población de Cali</t>
  </si>
  <si>
    <t>*Fuente: Grupo Aseguramiento y Desarrollo de Servicios de la Secretaría de Salud Pública Municipal - Implementación de la estrategia de APS vigencia 2018</t>
  </si>
  <si>
    <t>ESTRATEGIA DE ATENCIÓN PRIMARIA EN SALUD - VIGENCIA 2018</t>
  </si>
  <si>
    <t>CARACTERÍSTICAS DEMOGRÁFICAS DE LA POBLACIÓN CARACTERIZADA</t>
  </si>
  <si>
    <t>DETALLE DE POBLACIÓN BENEFICIADA AÑO: 2019</t>
  </si>
  <si>
    <t>CANTIDAD POBLACIÓN</t>
  </si>
  <si>
    <t>0-14</t>
  </si>
  <si>
    <t>15-19</t>
  </si>
  <si>
    <t>20-59</t>
  </si>
  <si>
    <t>30.877 personas</t>
  </si>
  <si>
    <t>Víctimas del conflicto armado</t>
  </si>
  <si>
    <t>Personas en condición de discapacidad</t>
  </si>
  <si>
    <r>
      <t xml:space="preserve">JUSTIFICACIÓN
</t>
    </r>
    <r>
      <rPr>
        <sz val="11"/>
        <color rgb="FF000000"/>
        <rFont val="Calibri"/>
        <family val="2"/>
      </rPr>
      <t>La Atención Primaria en Salud es una estrategia de coordinación intersectorial para la atención integral de la población, con la integración de sus tres componentes: servicios de salud con equipos multidisciplinarios, intersectorialidad y transectorialidad y participación social y comunitaria. La SSPM viene desarrollando la estrategia en el Municipio de Santiago de Cali, con equipos operativos multidisciplinarios conformados por auxiliares de enfermería, auxiliares administrativos, técnicos en el área de la salud, profesionales del área de la salud, profesionales del área social y médicos, realizando actividades de caracterización de condiciones de salud y condiciones del entorno, intervención y seguimiento a familias identificadas con riesgos, jornadas integrales de promoción y prevención y mesas intra e intersectoriales para la intervención de determinantes de la salud en territorios priorizados de la zona urbana y rural.</t>
    </r>
  </si>
  <si>
    <t>1.2.3</t>
  </si>
  <si>
    <t>1.2.4</t>
  </si>
  <si>
    <t>2.1.5</t>
  </si>
  <si>
    <t>3.1.3</t>
  </si>
  <si>
    <t>3.1.4</t>
  </si>
  <si>
    <t>DETALLE DE POBLACIÓN BENEFICIADA AÑO: 2020</t>
  </si>
  <si>
    <t>ESTRATEGIA DE ATENCIÓN PRIMARIA EN SALUD - VIGENCIA 2019</t>
  </si>
  <si>
    <t>Base de datos APS DICIEMBRE 2019</t>
  </si>
  <si>
    <r>
      <rPr>
        <b/>
        <sz val="11"/>
        <color rgb="FF000000"/>
        <rFont val="Calibri"/>
        <family val="2"/>
      </rPr>
      <t xml:space="preserve">JUSTIFICACIÓN
</t>
    </r>
    <r>
      <rPr>
        <sz val="11"/>
        <color rgb="FF000000"/>
        <rFont val="Calibri"/>
        <family val="2"/>
      </rPr>
      <t>La Atención Primaria en Salud es una estrategia de coordinación intersectorial para la atención integral de la población, con la integración de sus tres componentes: servicios de salud con equipos multidisciplinarios, intersectorialidad y transectorialidad y participación social y comunitaria. La SSPM viene desarrollando la estrategia en el Municipio de Santiago de Cali, con equipos operativos multidisciplinarios conformados por auxiliares de enfermería, auxiliares administrativos, técnicos en el área de la salud, profesionales del área de la salud, profesionales del área social y médicos, realizando actividades de caracterización de condiciones de salud y condiciones del entorno, intervención y seguimiento a familias identificadas con riesgos, jornadas integrales de promoción y prevención y mesas intra e intersectoriales para la intervención de determinantes de la salud en territorios priorizados de la zona urbana y rural.</t>
    </r>
  </si>
  <si>
    <t>*Fuente: Grupo Aseguramiento y Desarrollo de Servicios de la Secretaría de Salud Pública Municipal - Implementación de la estrategia de APS vigencia 2019</t>
  </si>
  <si>
    <t>Subequipo en territorios (Auxiliares Enf)</t>
  </si>
  <si>
    <t>Materiales y Suministros</t>
  </si>
  <si>
    <t>Subequipo educativo (Tec. Educación)</t>
  </si>
  <si>
    <t>Equipamiento Operativo</t>
  </si>
  <si>
    <t>Subequipo de intervención médica (Profesional Salud - Médico)</t>
  </si>
  <si>
    <t>Subequipo operación en territorio</t>
  </si>
  <si>
    <t>DETALLE DE PRECIOS UNITARIOS POR EQUIPOS ESE LADERA RURAL</t>
  </si>
  <si>
    <t>Coordinación de subequipos e intervención (Coordinador General)</t>
  </si>
  <si>
    <t>Equipo administrativo</t>
  </si>
  <si>
    <t>Ladera urbana</t>
  </si>
  <si>
    <t>Ladera rural</t>
  </si>
  <si>
    <t>Realizar asistecia tècnica y seguimiento a las Empresas Sociales del Estado - ESE para el desarrollo de la Estrategia de Atenciòn Primaria en Salud.</t>
  </si>
  <si>
    <t>DETALLE DE PRECIOS UNITARIOS POR EQUIPOS ESE LADERA URBANO - ORIENTE - NORTE - CENTRO - SURORIENTE</t>
  </si>
  <si>
    <t>DETALLE DE PRECIOS UNITARIOS POR ESE SURORIENTE Y LADERA RURAL</t>
  </si>
  <si>
    <t>DETALLE DE PRECIOS UNITARIOS POR ESE LADERA URBANO - ORIENTE - NORTE - CENTRO</t>
  </si>
  <si>
    <t>ITEM POR ACTIVIDAD</t>
  </si>
  <si>
    <t>PROGRAMACION DE CUMPLIMIENTO</t>
  </si>
  <si>
    <t>I</t>
  </si>
  <si>
    <t>II</t>
  </si>
  <si>
    <t>III</t>
  </si>
  <si>
    <t>IV</t>
  </si>
  <si>
    <t>FÓRMULA DEL INDICADOR</t>
  </si>
  <si>
    <t>CÓDIGO PRESUPUESTAL AFECTADO</t>
  </si>
  <si>
    <t>RECURSOS QUE FINANCIAN</t>
  </si>
  <si>
    <t>FUNCIONARIO RESPONSABLE</t>
  </si>
  <si>
    <t>Contar con personal competente, comprometido, con vocación de servicio y satisfecho con su trabajo; a fin de garantizar la consecución de los objetivos del enfoque administrativo y misional.</t>
  </si>
  <si>
    <t>1.1 La ESE Centro continua con la certificación en el Sistema de Gestión de Seguridad y Salud en el Trabajo bajo la Norma ISO 45001 y amplia su alcance a otra sede priorizada</t>
  </si>
  <si>
    <t>Dayana Madroñero</t>
  </si>
  <si>
    <t>1.2 La Institución cumple con los estándares mínimos de Seguridad y Salud en el Trabajo teniendo en cuenta la resolución 0312 de 2019</t>
  </si>
  <si>
    <t>1. Gestionar ambientes seguros que contribuyan a la prevención de accidentes y enfermedades laborales, en línea con la política del SG-SST.</t>
  </si>
  <si>
    <t>No de actividades ejecutadas / No de actividades programadas * 100%</t>
  </si>
  <si>
    <t>Realizar cronograma de trabajo y asignar responsables</t>
  </si>
  <si>
    <t>Socializar información con los responsables de las acciones de mejoramiento</t>
  </si>
  <si>
    <t>Realizar seguimiento y cierre de compromisos</t>
  </si>
  <si>
    <t>Programar y atender visita de seguimiento con ICONTEC</t>
  </si>
  <si>
    <t>recursos propios</t>
  </si>
  <si>
    <t>Sistema de Seguridad y Salud en el Trabajo implementado</t>
  </si>
  <si>
    <t>Realizar plan de trabajo unificado con el proveedor de personal</t>
  </si>
  <si>
    <t>Socializar plan de trabajo con los responsables</t>
  </si>
  <si>
    <t>Evaluación de implementación del sistema de gestión</t>
  </si>
  <si>
    <t>2. Fortalecer el bienestar y desarrollo del Talento Humano.</t>
  </si>
  <si>
    <t>2.1. El personal de la E.S.E Centro cuenta con las competencias necesarias para desarrollar sus funciones.</t>
  </si>
  <si>
    <t>2.2. La E.S.E Centro cuenta con un plan de bienestar con alcance a colaboradores y sus familias</t>
  </si>
  <si>
    <t>(Sumatoria del Numero de ingresos que cumplen con el procedimiento de inducciones por perfiles / No total de ingresos)*100%</t>
  </si>
  <si>
    <t>Colaboradores con inducción según el perfil ocupacional</t>
  </si>
  <si>
    <t>Niller Alzate</t>
  </si>
  <si>
    <t>Actualización procedimiento de inducción.</t>
  </si>
  <si>
    <t>Socialización del procedimiento de inducción a responsables.</t>
  </si>
  <si>
    <t>Actualización contenido de inducción por perfiles ocupacionales</t>
  </si>
  <si>
    <t>Evaluación y seguimiento a soporte de inducción en hojas de vida</t>
  </si>
  <si>
    <t xml:space="preserve">Programacion y ejecución del plan de inducción </t>
  </si>
  <si>
    <t>Cumplir con el 100% del plan de Capacitaciones al personal según los perfiles ocupacionales</t>
  </si>
  <si>
    <t>(No de actividades ejecutadas / No de actividades programadas) * 100%</t>
  </si>
  <si>
    <t>Realizar diagnóstico de necesidades del PIC</t>
  </si>
  <si>
    <t>Consolidar y priorizar necesidades del PIC</t>
  </si>
  <si>
    <t>Diseñar Plan Institucional de Capacitaciones</t>
  </si>
  <si>
    <t>Ejecutar y evaluar cumplimiento del PIC</t>
  </si>
  <si>
    <t xml:space="preserve">Plan de Bienestar </t>
  </si>
  <si>
    <t>2.2.1.</t>
  </si>
  <si>
    <t>2.2.2</t>
  </si>
  <si>
    <t>2.2.3</t>
  </si>
  <si>
    <t>2.2.4</t>
  </si>
  <si>
    <t>Realizar diagnóstico de necesidades y expectativas de los colaboradores</t>
  </si>
  <si>
    <t>Formular y aprobar plan de bienestar priorizado</t>
  </si>
  <si>
    <t>Socializar Plan de Bienestar a los colaboradores</t>
  </si>
  <si>
    <t>Evaluar la ejecución de las activadades</t>
  </si>
  <si>
    <t>3.1 La E.S.E centro Amplia el alcance de los convenios docentes asistenciales con nuevas practicas</t>
  </si>
  <si>
    <t>3 Fortalecer la relación docente asistencial con las instituciones educativas que se tiene convenio</t>
  </si>
  <si>
    <t>No de practicas formativas de la vigencia actual - No de practicas formativas de la vigencia anterior</t>
  </si>
  <si>
    <t>Nuevas prácticas formativas con instituciones de convenios docente asistencialess</t>
  </si>
  <si>
    <t>Jhon Faber Ramírez</t>
  </si>
  <si>
    <t xml:space="preserve">Identificación de las nuevas práctias formativas </t>
  </si>
  <si>
    <t>Socializar en los CODAS de las necesidad de nuevas prácticas formativas</t>
  </si>
  <si>
    <t>Realización de modificación al convenio docente asistencial según la práctica formativa definida</t>
  </si>
  <si>
    <t>Implementación de las nuevas prácticas formativas en los convenios</t>
  </si>
  <si>
    <t>1.1.1. Cumplir con un porcentaje mayor o igual al 90% en la ejecución del plan anual del SGST para las sedes certificadas.</t>
  </si>
  <si>
    <t>1.1.2Lograr resultados satisfactorios en las visitas de seguimiento  programadas por el ente certificador.</t>
  </si>
  <si>
    <t>1.1.3.Formular e implementar un plan de intervención con base en requisitos de la norma ISO 45001 en la sede priorizada</t>
  </si>
  <si>
    <t>1.1.1.1</t>
  </si>
  <si>
    <t>1.1.1.2</t>
  </si>
  <si>
    <t>1.1.1.3</t>
  </si>
  <si>
    <t>1.1.2.1</t>
  </si>
  <si>
    <t>Plan de Intervención según resultado de la visita de certificación</t>
  </si>
  <si>
    <t>1.1.2.2</t>
  </si>
  <si>
    <t>Reallizar seguimiento y cierre de brechas</t>
  </si>
  <si>
    <t>1.1.2.3</t>
  </si>
  <si>
    <t>1.1.3.1</t>
  </si>
  <si>
    <t>Selección de la sede priorizada para realizar plan de intervención</t>
  </si>
  <si>
    <t>1.1.3.2</t>
  </si>
  <si>
    <t>Realizar plan de trabajo según necesidades de la sede priorizada</t>
  </si>
  <si>
    <t>1.1.3.3.</t>
  </si>
  <si>
    <t>1.1.3.4</t>
  </si>
  <si>
    <t>Ejecutar las acciones propuestas en el plan de intervención por los responsables asignados</t>
  </si>
  <si>
    <t>Seguimiento al plan de intervención</t>
  </si>
  <si>
    <t>Lograr resultados satisfactorios en las auditorias externas.</t>
  </si>
  <si>
    <t>Atender y brindar información satisfactoria en las auditorías de Revisoría Fiscal.</t>
  </si>
  <si>
    <t>Atender y brindar información satisfactoria en las auditorías de entes de control (contraloría, procuraduría)</t>
  </si>
  <si>
    <t>Atender y brindar información satisfactoria en las auditorías de las EPS y Secretaría de Salud Pública Municipal y/o Departamental</t>
  </si>
  <si>
    <t>Atender y brindar información satisfactoria ante requisiciones judiciales.</t>
  </si>
  <si>
    <t>4.Atender de manera eficiente las auditorías externas y entes de control</t>
  </si>
  <si>
    <t>4.1.  La ESE Centro cumple con la normatividad y los procesos administrativos</t>
  </si>
  <si>
    <t>5. Fortalecer los comités de obligatorio cumplimiento</t>
  </si>
  <si>
    <t>5.1.  La ESE Centro cumple con la norma y da respuesta satisfactoria a sus compromisos</t>
  </si>
  <si>
    <t>Cumplimiento de programación de comités obligatorios</t>
  </si>
  <si>
    <t>Plan de Trabajo y cronograma de reuniones del COPASST</t>
  </si>
  <si>
    <t>Plan de Trabajo y cronograma de reuniones del Comité de Convivencia</t>
  </si>
  <si>
    <t>Plan de Trabajo y cronograma de reuniones de la Comisión de Personal</t>
  </si>
  <si>
    <t>Plan de Trabajo y cronograma de reuniones del Comité de Bienestar</t>
  </si>
  <si>
    <t>6.1.  Selección y vinculación</t>
  </si>
  <si>
    <t>6.2.</t>
  </si>
  <si>
    <t>6. Cumplir acuerdo sindical</t>
  </si>
  <si>
    <t>6.1.  La ESE Centro cumple con lo pactado en el acuerdo de negociacion sindical periodo 2019-2021</t>
  </si>
  <si>
    <t>Cumplimiento del seguimiento comisión de diálogo y concertación</t>
  </si>
  <si>
    <t>Acto administrativo adopción acuerdo colectivo 2019-2021</t>
  </si>
  <si>
    <t>Seguimiento bimensual al acuerdo colectivo 2019-2021, por la comisión de diálogo y concertación</t>
  </si>
  <si>
    <t>Informes de cumplimiento.</t>
  </si>
  <si>
    <t>Negociación acuerdo colectivo ANTHOC, SINEMPUBLIC, ASOTRAMSCOL, ASISPUMCOL</t>
  </si>
  <si>
    <t>7. Reportar de manera oportuna a otras entidades.</t>
  </si>
  <si>
    <t>Reportes dentro del plazo estipulado</t>
  </si>
  <si>
    <t>7.1.  La ESE Centro cumple con los reportes obligatorios.</t>
  </si>
  <si>
    <t>Reportar de manera oportuna información a la Contraloría sobre uso de EPP.</t>
  </si>
  <si>
    <t>Reportar de manera oportuna información a Ley de Cuotas</t>
  </si>
  <si>
    <t>Reportar de manera oportuna información a la Secretaría de Salud sobre plazas rurales</t>
  </si>
  <si>
    <t>Reportar de manera oportuna información a la Supersalud.</t>
  </si>
  <si>
    <t>Reportar de manera oportuna información al ADRES.</t>
  </si>
  <si>
    <t>Reportar de manera oportuna información al DANE.</t>
  </si>
  <si>
    <t>Reportar de manera oportuna información al SIHO</t>
  </si>
  <si>
    <t>8. Apoyar conciliación de aportes patronales</t>
  </si>
  <si>
    <t>8.1.  La ESE Centro realiza conciliación de aportes patronales con eps y fondos de pensión</t>
  </si>
  <si>
    <t>aportes patronales conciliados</t>
  </si>
  <si>
    <t>Verificación de deudas presuntas y reales</t>
  </si>
  <si>
    <t>Verificación de documentos que desvirtuan la deuda</t>
  </si>
  <si>
    <t>Apoyo a la gestión de conciliación</t>
  </si>
  <si>
    <t>9. Establecer una relación contractual y satisfacción laboral.</t>
  </si>
  <si>
    <t>9.1.  Selección y vinculación</t>
  </si>
  <si>
    <t>9.1.1</t>
  </si>
  <si>
    <t>9.1.2</t>
  </si>
  <si>
    <t>9.1.3</t>
  </si>
  <si>
    <t>9.1.4</t>
  </si>
  <si>
    <t>Colaboradores competentse según requisiones de personal</t>
  </si>
  <si>
    <t>Vacante o aprobación de nueva necesidad.</t>
  </si>
  <si>
    <t>Requisición de personal por el líder de proceso debidamente aprobada.</t>
  </si>
  <si>
    <t>Selección del personal y aplicación de pruebas.</t>
  </si>
  <si>
    <t>Verificación de requisitos de ingreso para establecer relación contractual.</t>
  </si>
  <si>
    <t>9.1.5</t>
  </si>
  <si>
    <t>Vinculación y presentación del personal.</t>
  </si>
  <si>
    <t>Personal debidamente identificado y cumpliendo con el código de presentación personal.</t>
  </si>
  <si>
    <t>9.2.1</t>
  </si>
  <si>
    <t>9.2.2</t>
  </si>
  <si>
    <t>9.2.3</t>
  </si>
  <si>
    <t>9.2.4</t>
  </si>
  <si>
    <t>Elaboración y entrega de carnet de identificación</t>
  </si>
  <si>
    <t>Entrega de dotación según el proceso</t>
  </si>
  <si>
    <t>Socialización código de presentación personal</t>
  </si>
  <si>
    <t>Socialización código de ética y buen gobierno</t>
  </si>
  <si>
    <t>9.2. identificación, dotación y código de etica</t>
  </si>
  <si>
    <t>9.3 Registro dactilar</t>
  </si>
  <si>
    <t>Registro de Control de inicio y fin de la jornada laboral</t>
  </si>
  <si>
    <t>Registro dactilar al momento de la vinculación</t>
  </si>
  <si>
    <t>Reporte al área de sistemas para unificación de huella en todas las IPS</t>
  </si>
  <si>
    <t>Reportes bimensuales de registro en excell</t>
  </si>
  <si>
    <t>Seguimiento y planes de mejora</t>
  </si>
  <si>
    <t xml:space="preserve">PLAN ESTRATEGICO TALENTO HUMANO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</si>
</sst>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 &quot;* #,##0_-;&quot;-$ &quot;* #,##0_-;_-&quot;$ &quot;* \-_-;_-@_-"/>
    <numFmt numFmtId="165" formatCode="_(* #,##0.00_);_(* \(#,##0.00\);_(* \-??_);_(@_)"/>
    <numFmt numFmtId="166" formatCode="_(* #,##0_);_(* \(#,##0\);_(* \-??_);_(@_)"/>
    <numFmt numFmtId="167" formatCode="_([$$-240A]\ * #,##0_);_([$$-240A]\ * \(#,##0\);_([$$-240A]\ * \-??_);_(@_)"/>
    <numFmt numFmtId="168" formatCode="_-* #,##0\ _€_-;\-* #,##0\ _€_-;_-* \-??\ _€_-;_-@_-"/>
    <numFmt numFmtId="169" formatCode="&quot;$ &quot;#,##0"/>
    <numFmt numFmtId="170" formatCode="0.0"/>
    <numFmt numFmtId="171" formatCode="_(&quot;€ &quot;* #,##0_);_(&quot;€ &quot;* \(#,##0\);_(&quot;€ &quot;* \-??_);_(@_)"/>
    <numFmt numFmtId="172" formatCode="[$$-240A]\ #,##0_);\([$$-240A]\ #,##0\)"/>
    <numFmt numFmtId="173" formatCode="_-* #,##0.00\ _€_-;\-* #,##0.00\ _€_-;_-* &quot;-&quot;??\ _€_-;_-@_-"/>
    <numFmt numFmtId="174" formatCode="_([$$-240A]\ * #,##0.00_);_([$$-240A]\ * \(#,##0.00\);_([$$-240A]\ * \-??_);_(@_)"/>
    <numFmt numFmtId="176" formatCode="_ * #,##0_ ;_ * \-#,##0_ ;_ * &quot;-&quot;??_ ;_ @_ "/>
    <numFmt numFmtId="177" formatCode="_ * #,##0_ ;_ * \-#,##0_ ;_ * &quot;-&quot;_ ;_ @_ "/>
    <numFmt numFmtId="178" formatCode="&quot;$&quot;#,##0_);[Red]\(&quot;$&quot;#,##0\)"/>
    <numFmt numFmtId="179" formatCode="#,##0_ ;\-#,##0\ "/>
  </numFmts>
  <fonts count="56" x14ac:knownFonts="1">
    <font>
      <sz val="11"/>
      <color rgb="FF000000"/>
      <name val="Calibri"/>
      <family val="2"/>
      <charset val="1"/>
    </font>
    <font>
      <sz val="11"/>
      <color theme="1"/>
      <name val="Calibri"/>
      <family val="2"/>
      <scheme val="minor"/>
    </font>
    <font>
      <sz val="10"/>
      <color rgb="FF000000"/>
      <name val="Arial"/>
      <family val="2"/>
      <charset val="1"/>
    </font>
    <font>
      <b/>
      <sz val="14"/>
      <color rgb="FF000000"/>
      <name val="Arial"/>
      <family val="2"/>
      <charset val="1"/>
    </font>
    <font>
      <b/>
      <sz val="12"/>
      <color rgb="FF000000"/>
      <name val="Arial"/>
      <family val="2"/>
      <charset val="1"/>
    </font>
    <font>
      <b/>
      <sz val="10"/>
      <name val="Arial"/>
      <family val="2"/>
      <charset val="1"/>
    </font>
    <font>
      <sz val="10"/>
      <name val="Arial"/>
      <family val="2"/>
      <charset val="1"/>
    </font>
    <font>
      <sz val="10"/>
      <color rgb="FF000000"/>
      <name val="Calibri"/>
      <family val="2"/>
      <charset val="1"/>
    </font>
    <font>
      <b/>
      <sz val="10"/>
      <color rgb="FF376092"/>
      <name val="Arial"/>
      <family val="2"/>
      <charset val="1"/>
    </font>
    <font>
      <sz val="11"/>
      <name val="Arial"/>
      <family val="2"/>
      <charset val="1"/>
    </font>
    <font>
      <sz val="11"/>
      <color rgb="FF000000"/>
      <name val="Arial"/>
      <family val="2"/>
      <charset val="1"/>
    </font>
    <font>
      <b/>
      <sz val="11"/>
      <color rgb="FF000000"/>
      <name val="Arial"/>
      <family val="2"/>
      <charset val="1"/>
    </font>
    <font>
      <sz val="12"/>
      <color rgb="FF000000"/>
      <name val="Arial"/>
      <family val="2"/>
      <charset val="1"/>
    </font>
    <font>
      <u/>
      <sz val="11"/>
      <color rgb="FF0000FF"/>
      <name val="Calibri"/>
      <family val="2"/>
      <charset val="1"/>
    </font>
    <font>
      <b/>
      <sz val="16"/>
      <color rgb="FF000000"/>
      <name val="Arial"/>
      <family val="2"/>
      <charset val="1"/>
    </font>
    <font>
      <b/>
      <sz val="14"/>
      <color rgb="FFFFFFFF"/>
      <name val="Arial"/>
      <family val="2"/>
      <charset val="1"/>
    </font>
    <font>
      <sz val="11"/>
      <color rgb="FF000000"/>
      <name val="Calibri"/>
      <family val="2"/>
      <charset val="1"/>
    </font>
    <font>
      <b/>
      <sz val="11"/>
      <color rgb="FF000000"/>
      <name val="Calibri"/>
      <family val="2"/>
    </font>
    <font>
      <sz val="11"/>
      <color indexed="8"/>
      <name val="Calibri"/>
      <family val="2"/>
    </font>
    <font>
      <b/>
      <sz val="11"/>
      <color rgb="FF000000"/>
      <name val="Arial"/>
      <family val="2"/>
    </font>
    <font>
      <b/>
      <sz val="10"/>
      <color theme="0"/>
      <name val="Arial"/>
      <family val="2"/>
      <charset val="1"/>
    </font>
    <font>
      <b/>
      <sz val="11"/>
      <color theme="0"/>
      <name val="Arial"/>
      <family val="2"/>
      <charset val="1"/>
    </font>
    <font>
      <sz val="11"/>
      <color theme="0"/>
      <name val="Arial"/>
      <family val="2"/>
      <charset val="1"/>
    </font>
    <font>
      <b/>
      <sz val="11"/>
      <color theme="0"/>
      <name val="Calibri"/>
      <family val="2"/>
    </font>
    <font>
      <b/>
      <sz val="11"/>
      <color theme="0"/>
      <name val="Calibri"/>
      <family val="2"/>
      <charset val="1"/>
    </font>
    <font>
      <b/>
      <u/>
      <sz val="12"/>
      <color theme="0"/>
      <name val="Calibri"/>
      <family val="2"/>
      <charset val="1"/>
    </font>
    <font>
      <b/>
      <sz val="11"/>
      <color theme="0"/>
      <name val="Arial"/>
      <family val="2"/>
    </font>
    <font>
      <b/>
      <sz val="12"/>
      <color theme="0"/>
      <name val="Arial"/>
      <family val="2"/>
      <charset val="1"/>
    </font>
    <font>
      <b/>
      <sz val="16"/>
      <color theme="0"/>
      <name val="Arial"/>
      <family val="2"/>
      <charset val="1"/>
    </font>
    <font>
      <b/>
      <i/>
      <sz val="10"/>
      <color theme="0"/>
      <name val="Arial"/>
      <family val="2"/>
      <charset val="1"/>
    </font>
    <font>
      <sz val="12"/>
      <color theme="0"/>
      <name val="Calibri"/>
      <family val="2"/>
      <charset val="1"/>
    </font>
    <font>
      <sz val="11"/>
      <color theme="0"/>
      <name val="Calibri"/>
      <family val="2"/>
      <charset val="1"/>
    </font>
    <font>
      <sz val="12"/>
      <color theme="0"/>
      <name val="Arial"/>
      <family val="2"/>
      <charset val="1"/>
    </font>
    <font>
      <sz val="9"/>
      <color theme="0"/>
      <name val="Arial"/>
      <family val="2"/>
      <charset val="1"/>
    </font>
    <font>
      <b/>
      <sz val="8"/>
      <color theme="0"/>
      <name val="Arial"/>
      <family val="2"/>
      <charset val="1"/>
    </font>
    <font>
      <b/>
      <sz val="8.5"/>
      <color theme="0"/>
      <name val="Arial"/>
      <family val="2"/>
      <charset val="1"/>
    </font>
    <font>
      <sz val="8"/>
      <color theme="0"/>
      <name val="Arial"/>
      <family val="2"/>
      <charset val="1"/>
    </font>
    <font>
      <b/>
      <sz val="14"/>
      <color theme="1"/>
      <name val="Arial"/>
      <family val="2"/>
    </font>
    <font>
      <sz val="10"/>
      <color theme="1"/>
      <name val="Arial"/>
      <family val="2"/>
    </font>
    <font>
      <sz val="11"/>
      <color rgb="FF000000"/>
      <name val="Arial"/>
      <family val="2"/>
    </font>
    <font>
      <sz val="11"/>
      <name val="Arial"/>
      <family val="2"/>
    </font>
    <font>
      <b/>
      <sz val="11"/>
      <name val="Arial"/>
      <family val="2"/>
    </font>
    <font>
      <b/>
      <sz val="11"/>
      <color theme="1"/>
      <name val="Calibri"/>
      <family val="2"/>
      <scheme val="minor"/>
    </font>
    <font>
      <b/>
      <sz val="11"/>
      <color theme="1"/>
      <name val="Arial"/>
      <family val="2"/>
    </font>
    <font>
      <sz val="11"/>
      <color theme="1"/>
      <name val="Arial"/>
      <family val="2"/>
    </font>
    <font>
      <b/>
      <sz val="11"/>
      <color theme="1"/>
      <name val="Arial Narrow"/>
      <family val="2"/>
    </font>
    <font>
      <sz val="9"/>
      <color theme="1"/>
      <name val="Arial Narrow"/>
      <family val="2"/>
    </font>
    <font>
      <sz val="11"/>
      <color theme="1"/>
      <name val="Arial Narrow"/>
      <family val="2"/>
    </font>
    <font>
      <sz val="11"/>
      <color rgb="FF000000"/>
      <name val="Calibri"/>
      <family val="2"/>
    </font>
    <font>
      <sz val="10"/>
      <name val="Arial"/>
      <family val="2"/>
    </font>
    <font>
      <sz val="10"/>
      <color rgb="FF000000"/>
      <name val="Arial"/>
      <family val="2"/>
    </font>
    <font>
      <sz val="11"/>
      <color theme="0"/>
      <name val="Calibri"/>
      <family val="2"/>
      <scheme val="minor"/>
    </font>
    <font>
      <sz val="11"/>
      <name val="Calibri"/>
      <family val="2"/>
      <scheme val="minor"/>
    </font>
    <font>
      <b/>
      <sz val="12"/>
      <color theme="0"/>
      <name val="Calibri"/>
      <family val="2"/>
      <scheme val="minor"/>
    </font>
    <font>
      <b/>
      <sz val="9"/>
      <color indexed="81"/>
      <name val="Tahoma"/>
      <charset val="1"/>
    </font>
    <font>
      <b/>
      <sz val="20"/>
      <name val="Arial"/>
      <family val="2"/>
    </font>
  </fonts>
  <fills count="19">
    <fill>
      <patternFill patternType="none"/>
    </fill>
    <fill>
      <patternFill patternType="gray125"/>
    </fill>
    <fill>
      <patternFill patternType="solid">
        <fgColor rgb="FFFFFFFF"/>
        <bgColor rgb="FFF2F2F2"/>
      </patternFill>
    </fill>
    <fill>
      <patternFill patternType="solid">
        <fgColor rgb="FF00FFFF"/>
        <bgColor rgb="FF00FFFF"/>
      </patternFill>
    </fill>
    <fill>
      <patternFill patternType="solid">
        <fgColor rgb="FFD9D9D9"/>
        <bgColor rgb="FFD7E4BD"/>
      </patternFill>
    </fill>
    <fill>
      <patternFill patternType="solid">
        <fgColor rgb="FFF2F2F2"/>
        <bgColor rgb="FFFDEADA"/>
      </patternFill>
    </fill>
    <fill>
      <patternFill patternType="solid">
        <fgColor rgb="FFDCE6F2"/>
        <bgColor rgb="FFD9D9D9"/>
      </patternFill>
    </fill>
    <fill>
      <patternFill patternType="solid">
        <fgColor rgb="FFFFFF00"/>
        <bgColor rgb="FFFFFF00"/>
      </patternFill>
    </fill>
    <fill>
      <patternFill patternType="solid">
        <fgColor rgb="FFFCD5B5"/>
        <bgColor rgb="FFFDEADA"/>
      </patternFill>
    </fill>
    <fill>
      <patternFill patternType="solid">
        <fgColor rgb="FF002060"/>
        <bgColor rgb="FF000080"/>
      </patternFill>
    </fill>
    <fill>
      <patternFill patternType="solid">
        <fgColor rgb="FFBFBFBF"/>
        <bgColor rgb="FFC0C0C0"/>
      </patternFill>
    </fill>
    <fill>
      <patternFill patternType="solid">
        <fgColor rgb="FF00B0F0"/>
        <bgColor rgb="FF33CCCC"/>
      </patternFill>
    </fill>
    <fill>
      <patternFill patternType="solid">
        <fgColor theme="0" tint="-0.14999847407452621"/>
        <bgColor indexed="64"/>
      </patternFill>
    </fill>
    <fill>
      <patternFill patternType="solid">
        <fgColor rgb="FFEEECE1"/>
        <bgColor indexed="64"/>
      </patternFill>
    </fill>
    <fill>
      <patternFill patternType="solid">
        <fgColor rgb="FFFFFF00"/>
        <bgColor indexed="64"/>
      </patternFill>
    </fill>
    <fill>
      <patternFill patternType="solid">
        <fgColor theme="0" tint="-0.14996795556505021"/>
        <bgColor indexed="64"/>
      </patternFill>
    </fill>
    <fill>
      <patternFill patternType="solid">
        <fgColor rgb="FF002060"/>
        <bgColor indexed="64"/>
      </patternFill>
    </fill>
    <fill>
      <patternFill patternType="solid">
        <fgColor theme="0" tint="-0.249977111117893"/>
        <bgColor indexed="64"/>
      </patternFill>
    </fill>
    <fill>
      <patternFill patternType="solid">
        <fgColor rgb="FF00B0F0"/>
        <bgColor indexed="64"/>
      </patternFill>
    </fill>
  </fills>
  <borders count="6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thin">
        <color auto="1"/>
      </left>
      <right/>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medium">
        <color auto="1"/>
      </bottom>
      <diagonal/>
    </border>
    <border>
      <left style="thin">
        <color auto="1"/>
      </left>
      <right style="medium">
        <color auto="1"/>
      </right>
      <top/>
      <bottom/>
      <diagonal/>
    </border>
    <border>
      <left/>
      <right style="medium">
        <color auto="1"/>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auto="1"/>
      </left>
      <right/>
      <top/>
      <bottom/>
      <diagonal/>
    </border>
    <border>
      <left style="medium">
        <color indexed="64"/>
      </left>
      <right style="medium">
        <color indexed="64"/>
      </right>
      <top style="medium">
        <color indexed="64"/>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diagonal/>
    </border>
    <border>
      <left style="thin">
        <color auto="1"/>
      </left>
      <right/>
      <top/>
      <bottom style="medium">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bottom/>
      <diagonal/>
    </border>
    <border>
      <left/>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10">
    <xf numFmtId="0" fontId="0" fillId="0" borderId="0"/>
    <xf numFmtId="165" fontId="16" fillId="0" borderId="0" applyBorder="0" applyProtection="0"/>
    <xf numFmtId="9" fontId="16" fillId="0" borderId="0" applyBorder="0" applyProtection="0"/>
    <xf numFmtId="0" fontId="13" fillId="0" borderId="0" applyBorder="0" applyProtection="0"/>
    <xf numFmtId="164" fontId="16" fillId="0" borderId="0" applyBorder="0" applyProtection="0"/>
    <xf numFmtId="173" fontId="18" fillId="0" borderId="0" applyFont="0" applyFill="0" applyBorder="0" applyAlignment="0" applyProtection="0"/>
    <xf numFmtId="0" fontId="49" fillId="0" borderId="0"/>
    <xf numFmtId="0" fontId="48" fillId="0" borderId="0"/>
    <xf numFmtId="165" fontId="48" fillId="0" borderId="0" applyBorder="0" applyProtection="0"/>
    <xf numFmtId="177" fontId="1" fillId="0" borderId="0" applyFont="0" applyFill="0" applyBorder="0" applyAlignment="0" applyProtection="0">
      <alignment vertical="center"/>
    </xf>
  </cellStyleXfs>
  <cellXfs count="515">
    <xf numFmtId="0" fontId="0" fillId="0" borderId="0" xfId="0"/>
    <xf numFmtId="0" fontId="2" fillId="0" borderId="0" xfId="0" applyFont="1"/>
    <xf numFmtId="0" fontId="2" fillId="0" borderId="0" xfId="0" applyFont="1" applyAlignment="1">
      <alignment horizontal="left" vertical="top" wrapText="1"/>
    </xf>
    <xf numFmtId="0" fontId="2" fillId="2" borderId="0" xfId="0" applyFont="1" applyFill="1" applyAlignment="1">
      <alignment horizontal="left" vertical="top" wrapText="1"/>
    </xf>
    <xf numFmtId="0" fontId="3" fillId="0" borderId="0" xfId="0" applyFont="1"/>
    <xf numFmtId="0" fontId="4" fillId="0" borderId="0" xfId="0" applyFont="1"/>
    <xf numFmtId="0" fontId="3" fillId="0" borderId="0" xfId="0" applyFont="1" applyAlignment="1">
      <alignment horizontal="left" vertical="top" wrapText="1"/>
    </xf>
    <xf numFmtId="0" fontId="3" fillId="2" borderId="0" xfId="0" applyFont="1" applyFill="1" applyAlignment="1">
      <alignment horizontal="left" vertical="top" wrapText="1"/>
    </xf>
    <xf numFmtId="1" fontId="5" fillId="3" borderId="1" xfId="0" applyNumberFormat="1" applyFont="1" applyFill="1" applyBorder="1" applyAlignment="1">
      <alignment horizontal="left" vertical="top" wrapText="1"/>
    </xf>
    <xf numFmtId="1" fontId="5" fillId="2" borderId="0" xfId="0" applyNumberFormat="1" applyFont="1" applyFill="1" applyBorder="1" applyAlignment="1">
      <alignment horizontal="left" vertical="top" wrapText="1"/>
    </xf>
    <xf numFmtId="0" fontId="5" fillId="3" borderId="1" xfId="0" applyFont="1" applyFill="1" applyBorder="1" applyAlignment="1" applyProtection="1">
      <alignment horizontal="left" vertical="top" wrapText="1"/>
    </xf>
    <xf numFmtId="0" fontId="2" fillId="0" borderId="0" xfId="0" applyFont="1" applyBorder="1" applyAlignment="1">
      <alignment vertical="center"/>
    </xf>
    <xf numFmtId="0" fontId="2" fillId="0" borderId="0" xfId="0" applyFont="1" applyAlignment="1"/>
    <xf numFmtId="0" fontId="6" fillId="0" borderId="0" xfId="0" applyFont="1" applyBorder="1" applyAlignment="1">
      <alignment vertical="top" wrapText="1"/>
    </xf>
    <xf numFmtId="0" fontId="0" fillId="0" borderId="1" xfId="0" applyFont="1" applyBorder="1" applyAlignment="1" applyProtection="1">
      <alignment horizontal="left" vertical="top" wrapText="1"/>
    </xf>
    <xf numFmtId="1" fontId="6" fillId="0" borderId="1" xfId="0" applyNumberFormat="1" applyFont="1" applyBorder="1" applyAlignment="1">
      <alignment horizontal="left" vertical="top" wrapText="1"/>
    </xf>
    <xf numFmtId="1" fontId="6" fillId="2" borderId="0" xfId="0" applyNumberFormat="1" applyFont="1" applyFill="1" applyBorder="1" applyAlignment="1">
      <alignment horizontal="left" vertical="top" wrapText="1"/>
    </xf>
    <xf numFmtId="0" fontId="6" fillId="0" borderId="0" xfId="0" applyFont="1" applyAlignment="1">
      <alignment vertical="center"/>
    </xf>
    <xf numFmtId="0" fontId="6" fillId="0" borderId="0" xfId="0" applyFont="1" applyAlignment="1">
      <alignment horizontal="left" vertical="top" wrapText="1"/>
    </xf>
    <xf numFmtId="0" fontId="6" fillId="2" borderId="0" xfId="0" applyFont="1" applyFill="1" applyAlignment="1">
      <alignment horizontal="left" vertical="top" wrapText="1"/>
    </xf>
    <xf numFmtId="0" fontId="7" fillId="0" borderId="0" xfId="0" applyFont="1"/>
    <xf numFmtId="166" fontId="0" fillId="0" borderId="0" xfId="1" applyNumberFormat="1" applyFont="1" applyBorder="1" applyAlignment="1" applyProtection="1">
      <alignment vertical="center"/>
    </xf>
    <xf numFmtId="0" fontId="6" fillId="0" borderId="0" xfId="0" applyFont="1"/>
    <xf numFmtId="166" fontId="6" fillId="0" borderId="0" xfId="1" applyNumberFormat="1" applyFont="1" applyBorder="1" applyAlignment="1" applyProtection="1">
      <alignment vertical="center"/>
    </xf>
    <xf numFmtId="167" fontId="0" fillId="0" borderId="0" xfId="0" applyNumberFormat="1" applyAlignment="1">
      <alignment horizontal="center" vertical="center"/>
    </xf>
    <xf numFmtId="3" fontId="0" fillId="0" borderId="0" xfId="0" applyNumberFormat="1"/>
    <xf numFmtId="0" fontId="10" fillId="0" borderId="0" xfId="0" applyFont="1" applyBorder="1" applyAlignment="1">
      <alignment horizontal="center" vertical="center"/>
    </xf>
    <xf numFmtId="0" fontId="11" fillId="4" borderId="12"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0" fillId="0" borderId="34" xfId="0" applyFont="1" applyBorder="1" applyAlignment="1">
      <alignment vertical="center" wrapText="1"/>
    </xf>
    <xf numFmtId="0" fontId="10" fillId="0" borderId="0" xfId="0" applyFont="1" applyAlignment="1">
      <alignment vertical="center"/>
    </xf>
    <xf numFmtId="0" fontId="11" fillId="8" borderId="1" xfId="0" applyFont="1" applyFill="1" applyBorder="1" applyAlignment="1">
      <alignment horizontal="center" vertical="center"/>
    </xf>
    <xf numFmtId="0" fontId="11" fillId="7" borderId="42" xfId="0" applyFont="1" applyFill="1" applyBorder="1" applyAlignment="1">
      <alignment horizontal="left" vertical="center" wrapText="1"/>
    </xf>
    <xf numFmtId="0" fontId="10" fillId="7" borderId="43" xfId="0" applyFont="1" applyFill="1" applyBorder="1" applyAlignment="1">
      <alignment horizontal="center" vertical="center"/>
    </xf>
    <xf numFmtId="0" fontId="10" fillId="7" borderId="31" xfId="0" applyFont="1" applyFill="1" applyBorder="1" applyAlignment="1">
      <alignment horizontal="center" vertical="center"/>
    </xf>
    <xf numFmtId="0" fontId="10" fillId="7" borderId="9" xfId="0" applyFont="1" applyFill="1" applyBorder="1" applyAlignment="1">
      <alignment horizontal="center" vertical="center"/>
    </xf>
    <xf numFmtId="0" fontId="11" fillId="8" borderId="1" xfId="0" applyFont="1" applyFill="1" applyBorder="1" applyAlignment="1">
      <alignment horizontal="center" vertical="center" wrapText="1"/>
    </xf>
    <xf numFmtId="0" fontId="10" fillId="0" borderId="2" xfId="0" applyFont="1" applyBorder="1" applyAlignment="1">
      <alignment vertical="center" wrapText="1"/>
    </xf>
    <xf numFmtId="168" fontId="10" fillId="0" borderId="3" xfId="0" applyNumberFormat="1" applyFont="1" applyBorder="1" applyAlignment="1" applyProtection="1">
      <alignment vertical="center"/>
    </xf>
    <xf numFmtId="0" fontId="10" fillId="0" borderId="3" xfId="0" applyFont="1" applyBorder="1" applyAlignment="1" applyProtection="1">
      <alignment horizontal="center" vertical="center"/>
    </xf>
    <xf numFmtId="168" fontId="10" fillId="0" borderId="4" xfId="0" applyNumberFormat="1" applyFont="1" applyBorder="1" applyAlignment="1" applyProtection="1">
      <alignment vertical="center"/>
    </xf>
    <xf numFmtId="0" fontId="10" fillId="0" borderId="1" xfId="0" applyFont="1" applyBorder="1" applyAlignment="1">
      <alignment horizontal="left" vertical="center"/>
    </xf>
    <xf numFmtId="3" fontId="10" fillId="0" borderId="1" xfId="0" applyNumberFormat="1" applyFont="1" applyBorder="1" applyAlignment="1">
      <alignment horizontal="center" vertical="center"/>
    </xf>
    <xf numFmtId="3" fontId="10" fillId="0" borderId="1" xfId="1" applyNumberFormat="1" applyFont="1" applyBorder="1" applyAlignment="1" applyProtection="1">
      <alignment horizontal="center" vertical="center"/>
    </xf>
    <xf numFmtId="168" fontId="10" fillId="0" borderId="1" xfId="0" applyNumberFormat="1" applyFont="1" applyBorder="1" applyAlignment="1" applyProtection="1">
      <alignment vertical="center"/>
    </xf>
    <xf numFmtId="0" fontId="10" fillId="0" borderId="1" xfId="0" applyFont="1" applyBorder="1" applyAlignment="1" applyProtection="1">
      <alignment horizontal="center" vertical="center"/>
    </xf>
    <xf numFmtId="168" fontId="10" fillId="0" borderId="36" xfId="0" applyNumberFormat="1" applyFont="1" applyBorder="1" applyAlignment="1" applyProtection="1">
      <alignment vertical="center"/>
    </xf>
    <xf numFmtId="168" fontId="10" fillId="0" borderId="5" xfId="0" applyNumberFormat="1" applyFont="1" applyBorder="1" applyAlignment="1" applyProtection="1">
      <alignment vertical="center"/>
    </xf>
    <xf numFmtId="0" fontId="10" fillId="0" borderId="1" xfId="0" applyFont="1" applyBorder="1" applyAlignment="1">
      <alignment horizontal="center" vertical="center"/>
    </xf>
    <xf numFmtId="0" fontId="10" fillId="0" borderId="18" xfId="0" applyFont="1" applyBorder="1" applyAlignment="1">
      <alignment horizontal="left" vertical="center"/>
    </xf>
    <xf numFmtId="3" fontId="10" fillId="0" borderId="18" xfId="0" applyNumberFormat="1" applyFont="1" applyBorder="1" applyAlignment="1">
      <alignment horizontal="center" vertical="center"/>
    </xf>
    <xf numFmtId="3" fontId="10" fillId="0" borderId="18" xfId="1" applyNumberFormat="1" applyFont="1" applyBorder="1" applyAlignment="1" applyProtection="1">
      <alignment horizontal="center" vertical="center"/>
    </xf>
    <xf numFmtId="0" fontId="10" fillId="0" borderId="33" xfId="0" applyFont="1" applyBorder="1" applyAlignment="1">
      <alignment horizontal="left" vertical="center" wrapText="1"/>
    </xf>
    <xf numFmtId="168" fontId="10" fillId="0" borderId="7" xfId="0" applyNumberFormat="1" applyFont="1" applyBorder="1" applyAlignment="1" applyProtection="1">
      <alignment horizontal="center" vertical="center"/>
    </xf>
    <xf numFmtId="0" fontId="10" fillId="0" borderId="7" xfId="0" applyFont="1" applyBorder="1" applyAlignment="1">
      <alignment horizontal="center" vertical="center"/>
    </xf>
    <xf numFmtId="168" fontId="10" fillId="0" borderId="8" xfId="0" applyNumberFormat="1" applyFont="1" applyBorder="1" applyAlignment="1" applyProtection="1">
      <alignment vertical="center"/>
    </xf>
    <xf numFmtId="166" fontId="11" fillId="8" borderId="10" xfId="1" applyNumberFormat="1" applyFont="1" applyFill="1" applyBorder="1" applyAlignment="1" applyProtection="1">
      <alignment horizontal="center" vertical="center"/>
    </xf>
    <xf numFmtId="0" fontId="10" fillId="0" borderId="0" xfId="0" applyFont="1" applyBorder="1" applyAlignment="1">
      <alignment vertical="center" wrapText="1"/>
    </xf>
    <xf numFmtId="168" fontId="10" fillId="0" borderId="0" xfId="0" applyNumberFormat="1" applyFont="1" applyBorder="1" applyAlignment="1" applyProtection="1">
      <alignment vertical="center"/>
    </xf>
    <xf numFmtId="0" fontId="11" fillId="8" borderId="27" xfId="0" applyFont="1" applyFill="1" applyBorder="1" applyAlignment="1">
      <alignment horizontal="center" vertical="center" wrapText="1"/>
    </xf>
    <xf numFmtId="168" fontId="11" fillId="7" borderId="28" xfId="0" applyNumberFormat="1" applyFont="1" applyFill="1" applyBorder="1" applyAlignment="1">
      <alignment horizontal="center" vertical="center"/>
    </xf>
    <xf numFmtId="168" fontId="11" fillId="0" borderId="0" xfId="0" applyNumberFormat="1" applyFont="1" applyBorder="1" applyAlignment="1">
      <alignment horizontal="center" vertical="center"/>
    </xf>
    <xf numFmtId="168" fontId="12" fillId="0" borderId="0" xfId="0" applyNumberFormat="1" applyFont="1" applyBorder="1" applyAlignment="1" applyProtection="1">
      <alignment vertical="center"/>
    </xf>
    <xf numFmtId="0" fontId="14" fillId="0" borderId="0" xfId="0" applyFont="1" applyBorder="1" applyAlignment="1" applyProtection="1">
      <alignment vertical="center" textRotation="255"/>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40" xfId="0" applyFont="1" applyBorder="1" applyAlignment="1">
      <alignment horizontal="center" vertical="center"/>
    </xf>
    <xf numFmtId="168" fontId="11" fillId="0" borderId="13" xfId="0" applyNumberFormat="1" applyFont="1" applyBorder="1" applyAlignment="1">
      <alignment horizontal="center" vertical="center"/>
    </xf>
    <xf numFmtId="0" fontId="11" fillId="11" borderId="10" xfId="0" applyFont="1" applyFill="1" applyBorder="1" applyAlignment="1">
      <alignment horizontal="left" vertical="center" wrapText="1"/>
    </xf>
    <xf numFmtId="0" fontId="10" fillId="11" borderId="40" xfId="0" applyFont="1" applyFill="1" applyBorder="1" applyAlignment="1">
      <alignment horizontal="center" vertical="center"/>
    </xf>
    <xf numFmtId="0" fontId="10" fillId="11" borderId="12" xfId="0" applyFont="1" applyFill="1" applyBorder="1" applyAlignment="1">
      <alignment horizontal="center" vertical="center"/>
    </xf>
    <xf numFmtId="0" fontId="10" fillId="11" borderId="13" xfId="0" applyFont="1" applyFill="1" applyBorder="1" applyAlignment="1">
      <alignment horizontal="center" vertical="center"/>
    </xf>
    <xf numFmtId="168" fontId="10" fillId="0" borderId="1" xfId="0" applyNumberFormat="1" applyFont="1" applyBorder="1" applyAlignment="1" applyProtection="1">
      <alignment horizontal="center" vertical="center"/>
    </xf>
    <xf numFmtId="0" fontId="10" fillId="0" borderId="33" xfId="0" applyFont="1" applyBorder="1" applyAlignment="1">
      <alignment vertical="center" wrapText="1"/>
    </xf>
    <xf numFmtId="0" fontId="10" fillId="0" borderId="19" xfId="0" applyFont="1" applyBorder="1" applyAlignment="1">
      <alignment horizontal="center" vertical="center"/>
    </xf>
    <xf numFmtId="168" fontId="10" fillId="0" borderId="41" xfId="0" applyNumberFormat="1" applyFont="1" applyBorder="1" applyAlignment="1" applyProtection="1">
      <alignment vertical="center"/>
    </xf>
    <xf numFmtId="0" fontId="11" fillId="10" borderId="23" xfId="0" applyFont="1" applyFill="1" applyBorder="1" applyAlignment="1">
      <alignment vertical="center"/>
    </xf>
    <xf numFmtId="0" fontId="11" fillId="10" borderId="29" xfId="0" applyFont="1" applyFill="1" applyBorder="1" applyAlignment="1">
      <alignment vertical="center"/>
    </xf>
    <xf numFmtId="0" fontId="11" fillId="10" borderId="40" xfId="0" applyFont="1" applyFill="1" applyBorder="1" applyAlignment="1">
      <alignment vertical="center"/>
    </xf>
    <xf numFmtId="168" fontId="11" fillId="11" borderId="13" xfId="0" applyNumberFormat="1" applyFont="1" applyFill="1" applyBorder="1" applyAlignment="1">
      <alignment horizontal="center" vertical="center"/>
    </xf>
    <xf numFmtId="0" fontId="11" fillId="6" borderId="10" xfId="0" applyFont="1" applyFill="1" applyBorder="1" applyAlignment="1">
      <alignment vertical="center" wrapText="1"/>
    </xf>
    <xf numFmtId="0" fontId="11" fillId="0" borderId="0" xfId="0" applyFont="1" applyBorder="1" applyAlignment="1">
      <alignment vertical="center" wrapText="1"/>
    </xf>
    <xf numFmtId="0" fontId="11" fillId="4" borderId="40" xfId="0" applyFont="1" applyFill="1" applyBorder="1" applyAlignment="1">
      <alignment horizontal="center" vertical="center"/>
    </xf>
    <xf numFmtId="0" fontId="11" fillId="4" borderId="12" xfId="0" applyFont="1" applyFill="1" applyBorder="1" applyAlignment="1">
      <alignment horizontal="center" vertical="center"/>
    </xf>
    <xf numFmtId="0" fontId="11" fillId="7" borderId="12" xfId="0"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0" borderId="0" xfId="0" applyFont="1" applyBorder="1" applyAlignment="1">
      <alignment horizontal="center" vertical="center" wrapText="1"/>
    </xf>
    <xf numFmtId="3" fontId="10" fillId="0" borderId="44" xfId="0" applyNumberFormat="1" applyFont="1" applyBorder="1" applyAlignment="1">
      <alignment vertical="center"/>
    </xf>
    <xf numFmtId="3" fontId="10" fillId="0" borderId="5" xfId="0" applyNumberFormat="1" applyFont="1" applyBorder="1" applyAlignment="1">
      <alignment horizontal="center" vertical="center"/>
    </xf>
    <xf numFmtId="3" fontId="10" fillId="7" borderId="5" xfId="0" applyNumberFormat="1" applyFont="1" applyFill="1" applyBorder="1" applyAlignment="1">
      <alignment horizontal="center" vertical="center"/>
    </xf>
    <xf numFmtId="3" fontId="10" fillId="11" borderId="5" xfId="0" applyNumberFormat="1" applyFont="1" applyFill="1" applyBorder="1" applyAlignment="1">
      <alignment horizontal="center" vertical="center"/>
    </xf>
    <xf numFmtId="3" fontId="10" fillId="8" borderId="5" xfId="0" applyNumberFormat="1" applyFont="1" applyFill="1" applyBorder="1" applyAlignment="1">
      <alignment horizontal="center" vertical="center"/>
    </xf>
    <xf numFmtId="3" fontId="10" fillId="0" borderId="35" xfId="0" applyNumberFormat="1" applyFont="1" applyBorder="1" applyAlignment="1">
      <alignment horizontal="center" vertical="center"/>
    </xf>
    <xf numFmtId="3" fontId="10" fillId="6" borderId="37" xfId="0" applyNumberFormat="1" applyFont="1" applyFill="1" applyBorder="1" applyAlignment="1" applyProtection="1">
      <alignment horizontal="center" vertical="center"/>
    </xf>
    <xf numFmtId="3" fontId="10" fillId="0" borderId="0" xfId="0" applyNumberFormat="1" applyFont="1" applyBorder="1" applyAlignment="1">
      <alignment horizontal="center" vertical="center"/>
    </xf>
    <xf numFmtId="3" fontId="10" fillId="0" borderId="22" xfId="0" applyNumberFormat="1" applyFont="1" applyBorder="1" applyAlignment="1">
      <alignment vertical="center"/>
    </xf>
    <xf numFmtId="3" fontId="10" fillId="8" borderId="1" xfId="0" applyNumberFormat="1" applyFont="1" applyFill="1" applyBorder="1" applyAlignment="1">
      <alignment horizontal="center" vertical="center"/>
    </xf>
    <xf numFmtId="3" fontId="10" fillId="0" borderId="21" xfId="0" applyNumberFormat="1" applyFont="1" applyBorder="1" applyAlignment="1">
      <alignment vertical="center"/>
    </xf>
    <xf numFmtId="3" fontId="10" fillId="0" borderId="20" xfId="0" applyNumberFormat="1" applyFont="1" applyBorder="1" applyAlignment="1">
      <alignment horizontal="center" vertical="center"/>
    </xf>
    <xf numFmtId="3" fontId="10" fillId="11" borderId="20" xfId="0" applyNumberFormat="1" applyFont="1" applyFill="1" applyBorder="1" applyAlignment="1">
      <alignment horizontal="center" vertical="center"/>
    </xf>
    <xf numFmtId="3" fontId="10" fillId="8" borderId="18" xfId="0" applyNumberFormat="1" applyFont="1" applyFill="1" applyBorder="1" applyAlignment="1">
      <alignment horizontal="center" vertical="center"/>
    </xf>
    <xf numFmtId="3" fontId="11" fillId="0" borderId="29" xfId="0" applyNumberFormat="1" applyFont="1" applyBorder="1" applyAlignment="1">
      <alignment vertical="center"/>
    </xf>
    <xf numFmtId="3" fontId="11" fillId="0" borderId="10" xfId="0" applyNumberFormat="1" applyFont="1" applyBorder="1" applyAlignment="1">
      <alignment horizontal="center" vertical="center"/>
    </xf>
    <xf numFmtId="0" fontId="10" fillId="0" borderId="10" xfId="0" applyFont="1" applyBorder="1" applyAlignment="1">
      <alignment vertical="center"/>
    </xf>
    <xf numFmtId="3" fontId="11" fillId="7" borderId="11" xfId="0" applyNumberFormat="1" applyFont="1" applyFill="1" applyBorder="1" applyAlignment="1">
      <alignment horizontal="center" vertical="center"/>
    </xf>
    <xf numFmtId="3" fontId="11" fillId="0" borderId="11" xfId="0" applyNumberFormat="1" applyFont="1" applyBorder="1" applyAlignment="1">
      <alignment horizontal="center" vertical="center"/>
    </xf>
    <xf numFmtId="3" fontId="11" fillId="11" borderId="11" xfId="0" applyNumberFormat="1" applyFont="1" applyFill="1" applyBorder="1" applyAlignment="1">
      <alignment horizontal="center" vertical="center"/>
    </xf>
    <xf numFmtId="3" fontId="11" fillId="8" borderId="12" xfId="0" applyNumberFormat="1" applyFont="1" applyFill="1" applyBorder="1" applyAlignment="1">
      <alignment horizontal="center" vertical="center"/>
    </xf>
    <xf numFmtId="3" fontId="11" fillId="0" borderId="29" xfId="0" applyNumberFormat="1" applyFont="1" applyBorder="1" applyAlignment="1">
      <alignment horizontal="center" vertical="center"/>
    </xf>
    <xf numFmtId="3" fontId="11" fillId="6" borderId="10" xfId="0" applyNumberFormat="1" applyFont="1" applyFill="1" applyBorder="1" applyAlignment="1">
      <alignment horizontal="center" vertical="center"/>
    </xf>
    <xf numFmtId="3" fontId="11" fillId="0" borderId="0" xfId="0" applyNumberFormat="1" applyFont="1" applyBorder="1" applyAlignment="1">
      <alignment horizontal="center" vertical="center"/>
    </xf>
    <xf numFmtId="3" fontId="10" fillId="0" borderId="0" xfId="0" applyNumberFormat="1" applyFont="1" applyAlignment="1">
      <alignment vertical="center"/>
    </xf>
    <xf numFmtId="166" fontId="10" fillId="0" borderId="0" xfId="1" applyNumberFormat="1" applyFont="1" applyBorder="1" applyAlignment="1" applyProtection="1">
      <alignment vertical="center"/>
    </xf>
    <xf numFmtId="166" fontId="10" fillId="0" borderId="0" xfId="0" applyNumberFormat="1" applyFont="1" applyAlignment="1">
      <alignment vertical="center"/>
    </xf>
    <xf numFmtId="166" fontId="10" fillId="0" borderId="42" xfId="0" applyNumberFormat="1" applyFont="1" applyBorder="1" applyAlignment="1">
      <alignment vertical="center"/>
    </xf>
    <xf numFmtId="3" fontId="10" fillId="0" borderId="13" xfId="0" applyNumberFormat="1" applyFont="1" applyBorder="1" applyAlignment="1">
      <alignment vertical="center"/>
    </xf>
    <xf numFmtId="3" fontId="11" fillId="4" borderId="13" xfId="0" applyNumberFormat="1" applyFont="1" applyFill="1" applyBorder="1" applyAlignment="1">
      <alignment vertical="center"/>
    </xf>
    <xf numFmtId="0" fontId="10" fillId="0" borderId="0" xfId="0" applyFont="1" applyAlignment="1">
      <alignment vertical="center" wrapText="1"/>
    </xf>
    <xf numFmtId="171" fontId="10" fillId="0" borderId="0" xfId="0" applyNumberFormat="1" applyFont="1" applyAlignment="1">
      <alignment vertical="center"/>
    </xf>
    <xf numFmtId="172" fontId="2" fillId="0" borderId="0" xfId="0" applyNumberFormat="1" applyFont="1" applyAlignment="1">
      <alignment vertical="center"/>
    </xf>
    <xf numFmtId="0" fontId="0" fillId="0" borderId="0" xfId="0" applyAlignment="1">
      <alignment vertical="center"/>
    </xf>
    <xf numFmtId="174" fontId="0" fillId="0" borderId="0" xfId="0" applyNumberFormat="1" applyAlignment="1">
      <alignment horizontal="center" vertical="center"/>
    </xf>
    <xf numFmtId="3" fontId="22" fillId="0" borderId="0" xfId="0" applyNumberFormat="1" applyFont="1" applyFill="1" applyBorder="1"/>
    <xf numFmtId="3" fontId="22" fillId="0" borderId="0" xfId="1" applyNumberFormat="1" applyFont="1" applyFill="1" applyBorder="1" applyAlignment="1" applyProtection="1"/>
    <xf numFmtId="9" fontId="22" fillId="0" borderId="0" xfId="2" applyFont="1" applyFill="1" applyBorder="1" applyAlignment="1" applyProtection="1"/>
    <xf numFmtId="3" fontId="22" fillId="0" borderId="0" xfId="2" applyNumberFormat="1" applyFont="1" applyFill="1" applyBorder="1" applyAlignment="1" applyProtection="1"/>
    <xf numFmtId="3" fontId="21" fillId="0" borderId="0" xfId="0" applyNumberFormat="1" applyFont="1" applyFill="1" applyBorder="1"/>
    <xf numFmtId="3" fontId="21" fillId="0" borderId="0" xfId="0" applyNumberFormat="1" applyFont="1" applyFill="1" applyBorder="1" applyAlignment="1">
      <alignment horizontal="center" vertical="center" wrapText="1"/>
    </xf>
    <xf numFmtId="9" fontId="22" fillId="0" borderId="0" xfId="0" applyNumberFormat="1" applyFont="1" applyFill="1" applyBorder="1" applyAlignment="1">
      <alignment horizontal="left" vertical="center" wrapText="1"/>
    </xf>
    <xf numFmtId="0" fontId="22" fillId="0" borderId="0" xfId="0" applyFont="1" applyFill="1" applyBorder="1" applyAlignment="1" applyProtection="1"/>
    <xf numFmtId="166" fontId="22" fillId="0" borderId="0" xfId="1" applyNumberFormat="1" applyFont="1" applyFill="1" applyBorder="1" applyAlignment="1" applyProtection="1">
      <alignment horizontal="center" vertical="center"/>
    </xf>
    <xf numFmtId="3" fontId="26" fillId="0" borderId="0" xfId="0" applyNumberFormat="1" applyFont="1" applyFill="1" applyBorder="1"/>
    <xf numFmtId="166" fontId="21" fillId="0" borderId="0" xfId="1" applyNumberFormat="1" applyFont="1" applyFill="1" applyBorder="1" applyAlignment="1" applyProtection="1">
      <alignment horizontal="center" vertical="center"/>
    </xf>
    <xf numFmtId="166" fontId="21" fillId="0" borderId="0" xfId="0" applyNumberFormat="1" applyFont="1" applyFill="1" applyBorder="1" applyAlignment="1">
      <alignment horizontal="center" vertical="center"/>
    </xf>
    <xf numFmtId="166" fontId="28" fillId="0" borderId="0" xfId="1" applyNumberFormat="1" applyFont="1" applyFill="1" applyBorder="1" applyAlignment="1" applyProtection="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166" fontId="21" fillId="0" borderId="0" xfId="1" applyNumberFormat="1" applyFont="1" applyFill="1" applyBorder="1" applyAlignment="1" applyProtection="1">
      <alignment horizontal="center" vertical="center" wrapText="1"/>
    </xf>
    <xf numFmtId="0" fontId="22" fillId="0" borderId="0" xfId="0" applyFont="1" applyFill="1" applyBorder="1"/>
    <xf numFmtId="9" fontId="22" fillId="0" borderId="0" xfId="0" applyNumberFormat="1" applyFont="1" applyFill="1" applyBorder="1" applyAlignment="1">
      <alignment horizontal="left" vertical="center" wrapText="1"/>
    </xf>
    <xf numFmtId="49" fontId="22" fillId="0" borderId="0" xfId="0" applyNumberFormat="1" applyFont="1" applyFill="1" applyBorder="1" applyAlignment="1">
      <alignment horizontal="center" vertical="center" wrapText="1"/>
    </xf>
    <xf numFmtId="9" fontId="22" fillId="0" borderId="0" xfId="0"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169" fontId="22" fillId="0" borderId="0" xfId="0" applyNumberFormat="1" applyFont="1" applyFill="1" applyBorder="1" applyAlignment="1">
      <alignment horizontal="right" vertical="center" wrapText="1"/>
    </xf>
    <xf numFmtId="1" fontId="22" fillId="0" borderId="0" xfId="0" applyNumberFormat="1" applyFont="1" applyFill="1" applyBorder="1" applyAlignment="1">
      <alignment horizontal="center" vertical="center" wrapText="1"/>
    </xf>
    <xf numFmtId="49" fontId="22" fillId="0" borderId="0" xfId="0" applyNumberFormat="1" applyFont="1" applyFill="1" applyBorder="1"/>
    <xf numFmtId="166" fontId="23" fillId="0" borderId="0" xfId="1" applyNumberFormat="1" applyFont="1" applyFill="1" applyBorder="1" applyAlignment="1">
      <alignment horizontal="center" vertical="center"/>
    </xf>
    <xf numFmtId="164" fontId="22" fillId="0" borderId="0" xfId="0" applyNumberFormat="1" applyFont="1" applyFill="1" applyBorder="1"/>
    <xf numFmtId="0" fontId="22" fillId="0" borderId="0" xfId="0" applyFont="1" applyFill="1" applyBorder="1" applyAlignment="1">
      <alignment horizontal="center" vertical="center" wrapText="1"/>
    </xf>
    <xf numFmtId="0" fontId="2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wrapText="1"/>
      <protection locked="0" hidden="1"/>
    </xf>
    <xf numFmtId="0" fontId="22" fillId="0" borderId="0" xfId="0" applyFont="1" applyFill="1" applyBorder="1" applyAlignment="1" applyProtection="1">
      <alignment horizontal="left" vertical="top" wrapText="1"/>
      <protection locked="0" hidden="1"/>
    </xf>
    <xf numFmtId="0" fontId="22" fillId="0" borderId="0" xfId="0" applyFont="1" applyFill="1" applyBorder="1" applyAlignment="1" applyProtection="1">
      <alignment horizontal="center" vertical="center" wrapText="1"/>
      <protection locked="0" hidden="1"/>
    </xf>
    <xf numFmtId="9" fontId="22" fillId="0" borderId="0" xfId="2" applyFont="1" applyFill="1" applyBorder="1" applyAlignment="1" applyProtection="1">
      <alignment horizontal="center" vertical="center" wrapText="1"/>
      <protection locked="0" hidden="1"/>
    </xf>
    <xf numFmtId="3" fontId="22" fillId="0" borderId="0" xfId="0" applyNumberFormat="1" applyFont="1" applyFill="1" applyBorder="1" applyAlignment="1" applyProtection="1">
      <alignment horizontal="center" vertical="center" wrapText="1"/>
      <protection locked="0" hidden="1"/>
    </xf>
    <xf numFmtId="9" fontId="22" fillId="0" borderId="0" xfId="0" applyNumberFormat="1" applyFont="1" applyFill="1" applyBorder="1" applyAlignment="1">
      <alignment horizontal="left" vertical="top" wrapText="1"/>
    </xf>
    <xf numFmtId="169" fontId="21" fillId="0" borderId="0" xfId="0" applyNumberFormat="1" applyFont="1" applyFill="1" applyBorder="1" applyAlignment="1">
      <alignment horizontal="right" vertical="center" wrapText="1"/>
    </xf>
    <xf numFmtId="0" fontId="24" fillId="0" borderId="0" xfId="0" applyFont="1" applyFill="1" applyBorder="1" applyAlignment="1">
      <alignment horizontal="center"/>
    </xf>
    <xf numFmtId="3" fontId="24" fillId="0" borderId="0" xfId="0" applyNumberFormat="1" applyFont="1" applyFill="1" applyBorder="1" applyAlignment="1">
      <alignment horizontal="center"/>
    </xf>
    <xf numFmtId="166" fontId="24" fillId="0" borderId="0" xfId="1" applyNumberFormat="1" applyFont="1" applyFill="1" applyBorder="1" applyAlignment="1" applyProtection="1">
      <alignment horizontal="center" vertical="center"/>
    </xf>
    <xf numFmtId="169" fontId="25" fillId="0" borderId="0" xfId="3" applyNumberFormat="1" applyFont="1" applyFill="1" applyBorder="1" applyAlignment="1" applyProtection="1"/>
    <xf numFmtId="169" fontId="22" fillId="0" borderId="0" xfId="0" applyNumberFormat="1" applyFont="1" applyFill="1" applyBorder="1"/>
    <xf numFmtId="3" fontId="21" fillId="0" borderId="0" xfId="0" applyNumberFormat="1" applyFont="1" applyFill="1" applyBorder="1" applyAlignment="1"/>
    <xf numFmtId="0" fontId="21"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vertical="center" wrapText="1"/>
    </xf>
    <xf numFmtId="164" fontId="22" fillId="0" borderId="0" xfId="0" applyNumberFormat="1" applyFont="1" applyFill="1" applyBorder="1" applyAlignment="1">
      <alignment vertical="center" wrapText="1"/>
    </xf>
    <xf numFmtId="0" fontId="22" fillId="0" borderId="0" xfId="0" applyFont="1" applyFill="1" applyBorder="1" applyAlignment="1">
      <alignment vertical="center" wrapText="1"/>
    </xf>
    <xf numFmtId="166" fontId="30" fillId="0" borderId="0" xfId="1" applyNumberFormat="1" applyFont="1" applyFill="1" applyBorder="1" applyProtection="1"/>
    <xf numFmtId="0" fontId="22" fillId="0" borderId="0" xfId="0" applyFont="1" applyFill="1" applyBorder="1" applyAlignment="1">
      <alignment horizontal="left" vertical="center" wrapText="1"/>
    </xf>
    <xf numFmtId="166" fontId="22" fillId="0" borderId="0" xfId="0" applyNumberFormat="1" applyFont="1" applyFill="1" applyBorder="1" applyAlignment="1">
      <alignment horizontal="center" vertical="center"/>
    </xf>
    <xf numFmtId="0" fontId="21" fillId="0" borderId="0" xfId="0" applyFont="1" applyFill="1" applyBorder="1" applyAlignment="1">
      <alignment horizontal="left" vertical="center" wrapText="1"/>
    </xf>
    <xf numFmtId="0" fontId="31" fillId="0" borderId="0" xfId="0" applyFont="1" applyFill="1" applyBorder="1"/>
    <xf numFmtId="9" fontId="22" fillId="0" borderId="0" xfId="2" applyFont="1" applyFill="1" applyBorder="1" applyAlignment="1" applyProtection="1">
      <alignment horizontal="center" vertical="center" wrapText="1"/>
    </xf>
    <xf numFmtId="3" fontId="22" fillId="0" borderId="0" xfId="0" applyNumberFormat="1" applyFont="1" applyFill="1" applyBorder="1" applyAlignment="1">
      <alignment vertical="center"/>
    </xf>
    <xf numFmtId="0" fontId="32" fillId="0" borderId="0" xfId="0" applyFont="1" applyFill="1" applyBorder="1" applyAlignment="1">
      <alignment horizontal="left" vertical="center" wrapText="1"/>
    </xf>
    <xf numFmtId="0" fontId="34"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wrapText="1"/>
    </xf>
    <xf numFmtId="3" fontId="36" fillId="0" borderId="0" xfId="0" applyNumberFormat="1" applyFont="1" applyFill="1" applyBorder="1" applyAlignment="1">
      <alignment vertical="center" wrapText="1"/>
    </xf>
    <xf numFmtId="0" fontId="20" fillId="0" borderId="0" xfId="0" applyFont="1" applyFill="1" applyBorder="1" applyAlignment="1">
      <alignment horizontal="center" vertical="center" wrapText="1"/>
    </xf>
    <xf numFmtId="3" fontId="20" fillId="0" borderId="0" xfId="0" applyNumberFormat="1" applyFont="1" applyFill="1" applyBorder="1" applyAlignment="1">
      <alignment vertical="center" wrapText="1"/>
    </xf>
    <xf numFmtId="166" fontId="23" fillId="0" borderId="0" xfId="1" applyNumberFormat="1" applyFont="1" applyFill="1" applyBorder="1" applyAlignment="1">
      <alignment horizontal="center"/>
    </xf>
    <xf numFmtId="166" fontId="31" fillId="0" borderId="0" xfId="1" applyNumberFormat="1" applyFont="1" applyFill="1" applyBorder="1" applyAlignment="1" applyProtection="1">
      <alignment horizontal="center"/>
    </xf>
    <xf numFmtId="0" fontId="22" fillId="0" borderId="0" xfId="0" applyFont="1" applyFill="1" applyBorder="1" applyAlignment="1" applyProtection="1">
      <alignment horizontal="left" vertical="center" wrapText="1"/>
    </xf>
    <xf numFmtId="0" fontId="36" fillId="0" borderId="0" xfId="0" applyFont="1" applyFill="1" applyBorder="1" applyAlignment="1">
      <alignment horizontal="center" vertical="center" wrapText="1"/>
    </xf>
    <xf numFmtId="3" fontId="20" fillId="0" borderId="0" xfId="0" applyNumberFormat="1" applyFont="1" applyFill="1" applyBorder="1" applyAlignment="1">
      <alignment vertical="center"/>
    </xf>
    <xf numFmtId="166" fontId="31" fillId="0" borderId="0" xfId="1" applyNumberFormat="1" applyFont="1" applyFill="1" applyBorder="1" applyAlignment="1">
      <alignment horizontal="center"/>
    </xf>
    <xf numFmtId="0" fontId="37" fillId="0" borderId="0" xfId="0" applyFont="1"/>
    <xf numFmtId="0" fontId="38" fillId="0" borderId="0" xfId="0" applyFont="1"/>
    <xf numFmtId="0" fontId="0" fillId="0" borderId="17" xfId="0" applyBorder="1" applyAlignment="1">
      <alignment horizontal="center" vertical="center"/>
    </xf>
    <xf numFmtId="0" fontId="43" fillId="12" borderId="11" xfId="0" applyFont="1" applyFill="1" applyBorder="1" applyAlignment="1">
      <alignment horizontal="center" vertical="center" wrapText="1"/>
    </xf>
    <xf numFmtId="0" fontId="43" fillId="12" borderId="12" xfId="0" applyFont="1" applyFill="1" applyBorder="1" applyAlignment="1">
      <alignment horizontal="center" vertical="center" wrapText="1"/>
    </xf>
    <xf numFmtId="0" fontId="43" fillId="12" borderId="32" xfId="0" applyFont="1" applyFill="1" applyBorder="1" applyAlignment="1">
      <alignment horizontal="center" vertical="center" wrapText="1"/>
    </xf>
    <xf numFmtId="0" fontId="43" fillId="12" borderId="13" xfId="0" applyFont="1" applyFill="1" applyBorder="1" applyAlignment="1">
      <alignment horizontal="center" vertical="center" wrapText="1"/>
    </xf>
    <xf numFmtId="0" fontId="40" fillId="0" borderId="2" xfId="0" applyFont="1" applyBorder="1" applyAlignment="1">
      <alignment horizontal="left" vertical="center" wrapText="1"/>
    </xf>
    <xf numFmtId="0" fontId="40" fillId="0" borderId="6" xfId="0" applyFont="1" applyBorder="1" applyAlignment="1">
      <alignment horizontal="left" vertical="center" wrapText="1"/>
    </xf>
    <xf numFmtId="3" fontId="43" fillId="0" borderId="8" xfId="0" applyNumberFormat="1" applyFont="1" applyBorder="1" applyAlignment="1">
      <alignment horizontal="center" vertical="center" wrapText="1"/>
    </xf>
    <xf numFmtId="0" fontId="45" fillId="13" borderId="10" xfId="0" applyFont="1" applyFill="1" applyBorder="1" applyAlignment="1">
      <alignment horizontal="justify" vertical="center" wrapText="1"/>
    </xf>
    <xf numFmtId="0" fontId="45" fillId="13" borderId="28" xfId="0" applyFont="1" applyFill="1" applyBorder="1" applyAlignment="1">
      <alignment horizontal="center" vertical="center" wrapText="1"/>
    </xf>
    <xf numFmtId="0" fontId="44" fillId="0" borderId="0" xfId="0" applyFont="1" applyAlignment="1">
      <alignment wrapText="1"/>
    </xf>
    <xf numFmtId="0" fontId="42" fillId="0" borderId="0" xfId="0" applyFont="1" applyAlignment="1">
      <alignment horizontal="center" wrapText="1"/>
    </xf>
    <xf numFmtId="0" fontId="47" fillId="0" borderId="15" xfId="0" applyFont="1" applyBorder="1" applyAlignment="1">
      <alignment horizontal="justify" vertical="center" wrapText="1"/>
    </xf>
    <xf numFmtId="0" fontId="47" fillId="0" borderId="17" xfId="0" applyFont="1" applyBorder="1" applyAlignment="1">
      <alignment horizontal="justify" vertical="center" wrapText="1"/>
    </xf>
    <xf numFmtId="0" fontId="47" fillId="0" borderId="45" xfId="0" applyFont="1" applyBorder="1" applyAlignment="1">
      <alignment horizontal="justify" vertical="center" wrapText="1"/>
    </xf>
    <xf numFmtId="0" fontId="47" fillId="0" borderId="15"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45" xfId="0" applyFont="1" applyBorder="1" applyAlignment="1">
      <alignment horizontal="center" vertical="center" wrapText="1"/>
    </xf>
    <xf numFmtId="0" fontId="46" fillId="0" borderId="42" xfId="0" applyFont="1" applyBorder="1" applyAlignment="1">
      <alignment vertical="center" wrapText="1"/>
    </xf>
    <xf numFmtId="0" fontId="46" fillId="0" borderId="28" xfId="0" applyFont="1" applyBorder="1" applyAlignment="1">
      <alignment vertical="center" wrapText="1"/>
    </xf>
    <xf numFmtId="3" fontId="0" fillId="0" borderId="15" xfId="0" applyNumberFormat="1" applyBorder="1" applyAlignment="1">
      <alignment horizontal="center" vertical="center"/>
    </xf>
    <xf numFmtId="3" fontId="0" fillId="0" borderId="17" xfId="0" applyNumberFormat="1" applyBorder="1" applyAlignment="1">
      <alignment horizontal="center" vertical="center"/>
    </xf>
    <xf numFmtId="0" fontId="0" fillId="0" borderId="45" xfId="0" applyBorder="1" applyAlignment="1">
      <alignment horizontal="center" vertical="center"/>
    </xf>
    <xf numFmtId="0" fontId="50" fillId="2" borderId="3" xfId="0" applyNumberFormat="1" applyFont="1" applyFill="1" applyBorder="1" applyAlignment="1" applyProtection="1">
      <alignment horizontal="center" vertical="center" wrapText="1"/>
    </xf>
    <xf numFmtId="0" fontId="50" fillId="0" borderId="1" xfId="0" applyFont="1" applyFill="1" applyBorder="1" applyAlignment="1" applyProtection="1">
      <alignment horizontal="center" vertical="center" wrapText="1"/>
    </xf>
    <xf numFmtId="0" fontId="50" fillId="2" borderId="18" xfId="0" applyFont="1" applyFill="1" applyBorder="1" applyAlignment="1" applyProtection="1">
      <alignment horizontal="center" vertical="center" wrapText="1"/>
    </xf>
    <xf numFmtId="0" fontId="50" fillId="0" borderId="18" xfId="0" applyFont="1" applyFill="1" applyBorder="1" applyAlignment="1" applyProtection="1">
      <alignment horizontal="center" vertical="center" wrapText="1"/>
    </xf>
    <xf numFmtId="0" fontId="50" fillId="0" borderId="18" xfId="0" applyFont="1" applyBorder="1" applyAlignment="1" applyProtection="1">
      <alignment horizontal="center" vertical="center" wrapText="1"/>
    </xf>
    <xf numFmtId="3" fontId="41" fillId="12" borderId="13" xfId="0" applyNumberFormat="1" applyFont="1" applyFill="1" applyBorder="1" applyAlignment="1">
      <alignment horizontal="center" vertical="center" wrapText="1"/>
    </xf>
    <xf numFmtId="3" fontId="43" fillId="0" borderId="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49" fillId="0" borderId="1" xfId="6" applyFont="1" applyFill="1" applyBorder="1" applyAlignment="1">
      <alignment horizontal="center" vertical="center" wrapText="1"/>
    </xf>
    <xf numFmtId="3" fontId="6" fillId="0" borderId="46" xfId="0" applyNumberFormat="1" applyFont="1" applyFill="1" applyBorder="1" applyAlignment="1">
      <alignment vertical="center"/>
    </xf>
    <xf numFmtId="3" fontId="6" fillId="0" borderId="1" xfId="0" applyNumberFormat="1" applyFont="1" applyFill="1" applyBorder="1" applyAlignment="1">
      <alignment vertical="center"/>
    </xf>
    <xf numFmtId="3" fontId="6" fillId="0" borderId="16" xfId="0" applyNumberFormat="1" applyFont="1" applyFill="1" applyBorder="1" applyAlignment="1">
      <alignment vertical="center"/>
    </xf>
    <xf numFmtId="3" fontId="6" fillId="0" borderId="5" xfId="0" applyNumberFormat="1" applyFont="1" applyFill="1" applyBorder="1" applyAlignment="1">
      <alignment vertical="center"/>
    </xf>
    <xf numFmtId="3" fontId="6" fillId="0" borderId="20" xfId="0" applyNumberFormat="1" applyFont="1" applyFill="1" applyBorder="1" applyAlignment="1">
      <alignment vertical="center"/>
    </xf>
    <xf numFmtId="9" fontId="6" fillId="0" borderId="1" xfId="0" applyNumberFormat="1" applyFont="1" applyFill="1" applyBorder="1" applyAlignment="1">
      <alignment horizontal="center" vertical="center" wrapText="1"/>
    </xf>
    <xf numFmtId="9" fontId="9" fillId="0" borderId="18" xfId="0" applyNumberFormat="1" applyFont="1" applyFill="1" applyBorder="1" applyAlignment="1">
      <alignment horizontal="left" vertical="center" wrapText="1"/>
    </xf>
    <xf numFmtId="9" fontId="9" fillId="0" borderId="1" xfId="0" applyNumberFormat="1" applyFont="1" applyFill="1" applyBorder="1" applyAlignment="1">
      <alignment horizontal="left" vertical="center" wrapText="1"/>
    </xf>
    <xf numFmtId="9" fontId="6" fillId="0" borderId="18" xfId="0" applyNumberFormat="1" applyFont="1" applyFill="1" applyBorder="1" applyAlignment="1">
      <alignment horizontal="center" vertical="center" wrapText="1"/>
    </xf>
    <xf numFmtId="0" fontId="48" fillId="0" borderId="0" xfId="7"/>
    <xf numFmtId="0" fontId="44" fillId="0" borderId="0" xfId="7" applyFont="1" applyAlignment="1">
      <alignment wrapText="1"/>
    </xf>
    <xf numFmtId="0" fontId="43" fillId="15" borderId="11" xfId="7" applyFont="1" applyFill="1" applyBorder="1" applyAlignment="1">
      <alignment horizontal="center" vertical="center" wrapText="1"/>
    </xf>
    <xf numFmtId="0" fontId="43" fillId="15" borderId="12" xfId="7" applyFont="1" applyFill="1" applyBorder="1" applyAlignment="1">
      <alignment horizontal="center" vertical="center" wrapText="1"/>
    </xf>
    <xf numFmtId="0" fontId="43" fillId="15" borderId="32" xfId="7" applyFont="1" applyFill="1" applyBorder="1" applyAlignment="1">
      <alignment horizontal="center" vertical="center" wrapText="1"/>
    </xf>
    <xf numFmtId="0" fontId="43" fillId="15" borderId="13" xfId="7" applyFont="1" applyFill="1" applyBorder="1" applyAlignment="1">
      <alignment horizontal="center" vertical="center" wrapText="1"/>
    </xf>
    <xf numFmtId="0" fontId="40" fillId="0" borderId="2" xfId="7" applyFont="1" applyBorder="1" applyAlignment="1">
      <alignment horizontal="left" vertical="center" wrapText="1"/>
    </xf>
    <xf numFmtId="3" fontId="43" fillId="0" borderId="4" xfId="7" applyNumberFormat="1" applyFont="1" applyBorder="1" applyAlignment="1">
      <alignment horizontal="center" vertical="center" wrapText="1"/>
    </xf>
    <xf numFmtId="0" fontId="40" fillId="0" borderId="6" xfId="7" applyFont="1" applyBorder="1" applyAlignment="1">
      <alignment horizontal="left" vertical="center" wrapText="1"/>
    </xf>
    <xf numFmtId="3" fontId="43" fillId="0" borderId="8" xfId="7" applyNumberFormat="1" applyFont="1" applyBorder="1" applyAlignment="1">
      <alignment horizontal="center" vertical="center" wrapText="1"/>
    </xf>
    <xf numFmtId="3" fontId="41" fillId="15" borderId="13" xfId="7" applyNumberFormat="1" applyFont="1" applyFill="1" applyBorder="1" applyAlignment="1">
      <alignment horizontal="center" vertical="center" wrapText="1"/>
    </xf>
    <xf numFmtId="0" fontId="42" fillId="0" borderId="0" xfId="7" applyFont="1" applyAlignment="1">
      <alignment horizontal="center" wrapText="1"/>
    </xf>
    <xf numFmtId="0" fontId="45" fillId="13" borderId="10" xfId="7" applyFont="1" applyFill="1" applyBorder="1" applyAlignment="1">
      <alignment horizontal="justify" vertical="center" wrapText="1"/>
    </xf>
    <xf numFmtId="0" fontId="45" fillId="13" borderId="28" xfId="7" applyFont="1" applyFill="1" applyBorder="1" applyAlignment="1">
      <alignment horizontal="center" vertical="center" wrapText="1"/>
    </xf>
    <xf numFmtId="0" fontId="47" fillId="0" borderId="15" xfId="7" applyFont="1" applyBorder="1" applyAlignment="1">
      <alignment horizontal="justify" vertical="center" wrapText="1"/>
    </xf>
    <xf numFmtId="0" fontId="47" fillId="0" borderId="15" xfId="7" applyFont="1" applyBorder="1" applyAlignment="1">
      <alignment horizontal="center" vertical="center" wrapText="1"/>
    </xf>
    <xf numFmtId="0" fontId="47" fillId="0" borderId="17" xfId="7" applyFont="1" applyBorder="1" applyAlignment="1">
      <alignment horizontal="justify" vertical="center" wrapText="1"/>
    </xf>
    <xf numFmtId="0" fontId="47" fillId="0" borderId="17" xfId="7" applyFont="1" applyBorder="1" applyAlignment="1">
      <alignment horizontal="center" vertical="center" wrapText="1"/>
    </xf>
    <xf numFmtId="0" fontId="47" fillId="0" borderId="45" xfId="7" applyFont="1" applyBorder="1" applyAlignment="1">
      <alignment horizontal="justify" vertical="center" wrapText="1"/>
    </xf>
    <xf numFmtId="0" fontId="47" fillId="0" borderId="45" xfId="7" applyFont="1" applyBorder="1" applyAlignment="1">
      <alignment horizontal="center" vertical="center" wrapText="1"/>
    </xf>
    <xf numFmtId="0" fontId="48" fillId="0" borderId="0" xfId="7" applyAlignment="1">
      <alignment vertical="center"/>
    </xf>
    <xf numFmtId="3" fontId="48" fillId="0" borderId="53" xfId="7" applyNumberFormat="1" applyBorder="1" applyAlignment="1">
      <alignment horizontal="center" vertical="center"/>
    </xf>
    <xf numFmtId="3" fontId="48" fillId="0" borderId="54" xfId="7" applyNumberFormat="1" applyBorder="1" applyAlignment="1">
      <alignment horizontal="center" vertical="center"/>
    </xf>
    <xf numFmtId="0" fontId="48" fillId="0" borderId="54" xfId="7" applyBorder="1" applyAlignment="1">
      <alignment horizontal="center" vertical="center"/>
    </xf>
    <xf numFmtId="0" fontId="48" fillId="0" borderId="55" xfId="7" applyBorder="1" applyAlignment="1">
      <alignment horizontal="center" vertical="center"/>
    </xf>
    <xf numFmtId="0" fontId="45" fillId="13" borderId="42" xfId="7" applyFont="1" applyFill="1" applyBorder="1" applyAlignment="1">
      <alignment horizontal="center" vertical="center" wrapText="1"/>
    </xf>
    <xf numFmtId="0" fontId="46" fillId="0" borderId="15" xfId="7" applyFont="1" applyBorder="1" applyAlignment="1">
      <alignment vertical="center" wrapText="1"/>
    </xf>
    <xf numFmtId="0" fontId="46" fillId="0" borderId="17" xfId="7" applyFont="1" applyBorder="1" applyAlignment="1">
      <alignment vertical="center" wrapText="1"/>
    </xf>
    <xf numFmtId="0" fontId="46" fillId="0" borderId="45" xfId="7" applyFont="1" applyBorder="1" applyAlignment="1">
      <alignment vertical="center" wrapText="1"/>
    </xf>
    <xf numFmtId="0" fontId="1" fillId="0" borderId="0" xfId="7" applyFont="1" applyAlignment="1">
      <alignment vertical="center"/>
    </xf>
    <xf numFmtId="0" fontId="1" fillId="14" borderId="48" xfId="7" applyFont="1" applyFill="1" applyBorder="1" applyAlignment="1">
      <alignment horizontal="center" vertical="center"/>
    </xf>
    <xf numFmtId="0" fontId="1" fillId="14" borderId="5" xfId="7" applyFont="1" applyFill="1" applyBorder="1" applyAlignment="1">
      <alignment horizontal="center" vertical="center"/>
    </xf>
    <xf numFmtId="0" fontId="1" fillId="14" borderId="50" xfId="7" applyFont="1" applyFill="1" applyBorder="1" applyAlignment="1">
      <alignment horizontal="center" vertical="center"/>
    </xf>
    <xf numFmtId="0" fontId="19" fillId="8" borderId="60" xfId="7" applyFont="1" applyFill="1" applyBorder="1" applyAlignment="1">
      <alignment horizontal="center" vertical="center" wrapText="1"/>
    </xf>
    <xf numFmtId="0" fontId="19" fillId="8" borderId="20" xfId="7" applyFont="1" applyFill="1" applyBorder="1" applyAlignment="1">
      <alignment horizontal="center" vertical="center" wrapText="1"/>
    </xf>
    <xf numFmtId="0" fontId="19" fillId="8" borderId="41" xfId="7" applyFont="1" applyFill="1" applyBorder="1" applyAlignment="1">
      <alignment horizontal="center" vertical="center"/>
    </xf>
    <xf numFmtId="176" fontId="48" fillId="0" borderId="34" xfId="8" applyNumberFormat="1" applyBorder="1" applyAlignment="1">
      <alignment horizontal="left"/>
    </xf>
    <xf numFmtId="168" fontId="39" fillId="0" borderId="1" xfId="7" applyNumberFormat="1" applyFont="1" applyBorder="1" applyAlignment="1">
      <alignment vertical="center"/>
    </xf>
    <xf numFmtId="0" fontId="48" fillId="0" borderId="1" xfId="8" applyNumberFormat="1" applyBorder="1" applyAlignment="1">
      <alignment horizontal="center"/>
    </xf>
    <xf numFmtId="176" fontId="48" fillId="0" borderId="36" xfId="8" applyNumberFormat="1" applyBorder="1" applyAlignment="1">
      <alignment horizontal="center"/>
    </xf>
    <xf numFmtId="0" fontId="48" fillId="0" borderId="2" xfId="7" applyBorder="1"/>
    <xf numFmtId="3" fontId="39" fillId="0" borderId="3" xfId="7" applyNumberFormat="1" applyFont="1" applyBorder="1" applyAlignment="1">
      <alignment horizontal="center" vertical="center"/>
    </xf>
    <xf numFmtId="3" fontId="39" fillId="0" borderId="4" xfId="8" applyNumberFormat="1" applyFont="1" applyBorder="1" applyAlignment="1">
      <alignment horizontal="center" vertical="center"/>
    </xf>
    <xf numFmtId="0" fontId="48" fillId="0" borderId="47" xfId="7" applyBorder="1"/>
    <xf numFmtId="3" fontId="39" fillId="0" borderId="18" xfId="7" applyNumberFormat="1" applyFont="1" applyBorder="1" applyAlignment="1">
      <alignment horizontal="center" vertical="center"/>
    </xf>
    <xf numFmtId="3" fontId="39" fillId="0" borderId="49" xfId="8" applyNumberFormat="1" applyFont="1" applyBorder="1" applyAlignment="1">
      <alignment horizontal="center" vertical="center"/>
    </xf>
    <xf numFmtId="0" fontId="19" fillId="8" borderId="23" xfId="7" applyFont="1" applyFill="1" applyBorder="1" applyAlignment="1">
      <alignment horizontal="center" vertical="center"/>
    </xf>
    <xf numFmtId="0" fontId="19" fillId="8" borderId="29" xfId="7" applyFont="1" applyFill="1" applyBorder="1" applyAlignment="1">
      <alignment horizontal="center" vertical="center"/>
    </xf>
    <xf numFmtId="0" fontId="19" fillId="8" borderId="28" xfId="7" applyFont="1" applyFill="1" applyBorder="1" applyAlignment="1">
      <alignment horizontal="center" vertical="center"/>
    </xf>
    <xf numFmtId="166" fontId="19" fillId="8" borderId="10" xfId="8" applyNumberFormat="1" applyFont="1" applyFill="1" applyBorder="1" applyAlignment="1">
      <alignment horizontal="center" vertical="center"/>
    </xf>
    <xf numFmtId="0" fontId="1" fillId="0" borderId="51" xfId="7" applyFont="1" applyBorder="1" applyAlignment="1">
      <alignment vertical="center"/>
    </xf>
    <xf numFmtId="168" fontId="39" fillId="0" borderId="18" xfId="7" applyNumberFormat="1" applyFont="1" applyBorder="1" applyAlignment="1">
      <alignment vertical="center"/>
    </xf>
    <xf numFmtId="0" fontId="48" fillId="0" borderId="18" xfId="8" applyNumberFormat="1" applyBorder="1" applyAlignment="1">
      <alignment horizontal="center"/>
    </xf>
    <xf numFmtId="176" fontId="48" fillId="0" borderId="49" xfId="8" applyNumberFormat="1" applyBorder="1" applyAlignment="1">
      <alignment horizontal="center"/>
    </xf>
    <xf numFmtId="0" fontId="19" fillId="0" borderId="0" xfId="7" applyFont="1" applyAlignment="1">
      <alignment vertical="center"/>
    </xf>
    <xf numFmtId="0" fontId="19" fillId="8" borderId="10" xfId="7" applyFont="1" applyFill="1" applyBorder="1" applyAlignment="1">
      <alignment horizontal="center" vertical="center" wrapText="1"/>
    </xf>
    <xf numFmtId="176" fontId="48" fillId="14" borderId="13" xfId="8" applyNumberFormat="1" applyFill="1" applyBorder="1" applyAlignment="1">
      <alignment horizontal="center"/>
    </xf>
    <xf numFmtId="177" fontId="1" fillId="0" borderId="0" xfId="9">
      <alignment vertical="center"/>
    </xf>
    <xf numFmtId="177" fontId="0" fillId="0" borderId="0" xfId="9" applyFont="1" applyAlignment="1"/>
    <xf numFmtId="176" fontId="52" fillId="18" borderId="48" xfId="8" applyNumberFormat="1" applyFont="1" applyFill="1" applyBorder="1" applyAlignment="1">
      <alignment horizontal="center"/>
    </xf>
    <xf numFmtId="176" fontId="52" fillId="18" borderId="5" xfId="8" applyNumberFormat="1" applyFont="1" applyFill="1" applyBorder="1" applyAlignment="1">
      <alignment horizontal="center"/>
    </xf>
    <xf numFmtId="176" fontId="52" fillId="18" borderId="50" xfId="8" applyNumberFormat="1" applyFont="1" applyFill="1" applyBorder="1" applyAlignment="1">
      <alignment horizontal="center"/>
    </xf>
    <xf numFmtId="176" fontId="48" fillId="0" borderId="34" xfId="8" applyNumberFormat="1" applyBorder="1" applyAlignment="1">
      <alignment horizontal="left" vertical="center"/>
    </xf>
    <xf numFmtId="0" fontId="48" fillId="0" borderId="1" xfId="8" applyNumberFormat="1" applyBorder="1" applyAlignment="1">
      <alignment horizontal="center" vertical="center"/>
    </xf>
    <xf numFmtId="176" fontId="48" fillId="0" borderId="36" xfId="8" applyNumberFormat="1" applyBorder="1" applyAlignment="1">
      <alignment horizontal="center" vertical="center"/>
    </xf>
    <xf numFmtId="176" fontId="48" fillId="18" borderId="49" xfId="8" applyNumberFormat="1" applyFill="1" applyBorder="1" applyAlignment="1">
      <alignment horizontal="center"/>
    </xf>
    <xf numFmtId="176" fontId="48" fillId="0" borderId="0" xfId="8" applyNumberFormat="1" applyAlignment="1">
      <alignment horizontal="center"/>
    </xf>
    <xf numFmtId="176" fontId="48" fillId="0" borderId="29" xfId="8" applyNumberFormat="1" applyBorder="1" applyAlignment="1">
      <alignment horizontal="center"/>
    </xf>
    <xf numFmtId="0" fontId="19" fillId="6" borderId="10" xfId="7" applyFont="1" applyFill="1" applyBorder="1" applyAlignment="1">
      <alignment horizontal="center" vertical="center" wrapText="1"/>
    </xf>
    <xf numFmtId="0" fontId="19" fillId="4" borderId="29" xfId="7" applyFont="1" applyFill="1" applyBorder="1" applyAlignment="1">
      <alignment horizontal="center" vertical="center"/>
    </xf>
    <xf numFmtId="0" fontId="19" fillId="4" borderId="11" xfId="7" applyFont="1" applyFill="1" applyBorder="1" applyAlignment="1">
      <alignment horizontal="center" vertical="center"/>
    </xf>
    <xf numFmtId="0" fontId="19" fillId="4" borderId="12" xfId="7" applyFont="1" applyFill="1" applyBorder="1" applyAlignment="1">
      <alignment horizontal="center" vertical="center" wrapText="1"/>
    </xf>
    <xf numFmtId="0" fontId="19" fillId="7" borderId="12" xfId="7" applyFont="1" applyFill="1" applyBorder="1" applyAlignment="1">
      <alignment horizontal="center" vertical="center" wrapText="1"/>
    </xf>
    <xf numFmtId="0" fontId="19" fillId="4" borderId="32" xfId="7" applyFont="1" applyFill="1" applyBorder="1" applyAlignment="1">
      <alignment horizontal="center" vertical="center" wrapText="1"/>
    </xf>
    <xf numFmtId="0" fontId="19" fillId="11" borderId="32" xfId="7" applyFont="1" applyFill="1" applyBorder="1" applyAlignment="1">
      <alignment horizontal="center" vertical="center" wrapText="1"/>
    </xf>
    <xf numFmtId="0" fontId="19" fillId="8" borderId="12" xfId="7" applyFont="1" applyFill="1" applyBorder="1" applyAlignment="1">
      <alignment horizontal="center" vertical="center" wrapText="1"/>
    </xf>
    <xf numFmtId="0" fontId="19" fillId="4" borderId="29" xfId="7" applyFont="1" applyFill="1" applyBorder="1" applyAlignment="1">
      <alignment horizontal="center" vertical="center" wrapText="1"/>
    </xf>
    <xf numFmtId="3" fontId="39" fillId="0" borderId="35" xfId="7" applyNumberFormat="1" applyFont="1" applyBorder="1" applyAlignment="1">
      <alignment vertical="center"/>
    </xf>
    <xf numFmtId="3" fontId="39" fillId="0" borderId="48" xfId="7" applyNumberFormat="1" applyFont="1" applyBorder="1" applyAlignment="1">
      <alignment horizontal="center" vertical="center"/>
    </xf>
    <xf numFmtId="3" fontId="39" fillId="7" borderId="5" xfId="7" applyNumberFormat="1" applyFont="1" applyFill="1" applyBorder="1" applyAlignment="1">
      <alignment horizontal="center" vertical="center"/>
    </xf>
    <xf numFmtId="3" fontId="39" fillId="0" borderId="5" xfId="7" applyNumberFormat="1" applyFont="1" applyBorder="1" applyAlignment="1">
      <alignment horizontal="center" vertical="center"/>
    </xf>
    <xf numFmtId="3" fontId="39" fillId="11" borderId="5" xfId="7" applyNumberFormat="1" applyFont="1" applyFill="1" applyBorder="1" applyAlignment="1">
      <alignment horizontal="center" vertical="center"/>
    </xf>
    <xf numFmtId="3" fontId="39" fillId="8" borderId="5" xfId="7" applyNumberFormat="1" applyFont="1" applyFill="1" applyBorder="1" applyAlignment="1">
      <alignment horizontal="center" vertical="center"/>
    </xf>
    <xf numFmtId="3" fontId="39" fillId="0" borderId="35" xfId="7" applyNumberFormat="1" applyFont="1" applyBorder="1" applyAlignment="1">
      <alignment horizontal="center" vertical="center"/>
    </xf>
    <xf numFmtId="3" fontId="39" fillId="6" borderId="37" xfId="7" applyNumberFormat="1" applyFont="1" applyFill="1" applyBorder="1" applyAlignment="1">
      <alignment horizontal="center" vertical="center"/>
    </xf>
    <xf numFmtId="3" fontId="39" fillId="0" borderId="58" xfId="7" applyNumberFormat="1" applyFont="1" applyBorder="1" applyAlignment="1">
      <alignment vertical="center"/>
    </xf>
    <xf numFmtId="3" fontId="39" fillId="0" borderId="34" xfId="7" applyNumberFormat="1" applyFont="1" applyBorder="1" applyAlignment="1">
      <alignment horizontal="center" vertical="center"/>
    </xf>
    <xf numFmtId="3" fontId="39" fillId="0" borderId="61" xfId="7" applyNumberFormat="1" applyFont="1" applyBorder="1" applyAlignment="1">
      <alignment vertical="center"/>
    </xf>
    <xf numFmtId="3" fontId="39" fillId="0" borderId="47" xfId="7" applyNumberFormat="1" applyFont="1" applyBorder="1" applyAlignment="1">
      <alignment horizontal="center" vertical="center"/>
    </xf>
    <xf numFmtId="3" fontId="19" fillId="0" borderId="29" xfId="7" applyNumberFormat="1" applyFont="1" applyBorder="1" applyAlignment="1">
      <alignment vertical="center"/>
    </xf>
    <xf numFmtId="3" fontId="19" fillId="0" borderId="10" xfId="7" applyNumberFormat="1" applyFont="1" applyBorder="1" applyAlignment="1">
      <alignment horizontal="center" vertical="center"/>
    </xf>
    <xf numFmtId="0" fontId="39" fillId="0" borderId="10" xfId="7" applyFont="1" applyBorder="1" applyAlignment="1">
      <alignment vertical="center"/>
    </xf>
    <xf numFmtId="3" fontId="19" fillId="7" borderId="11" xfId="7" applyNumberFormat="1" applyFont="1" applyFill="1" applyBorder="1" applyAlignment="1">
      <alignment horizontal="center" vertical="center"/>
    </xf>
    <xf numFmtId="3" fontId="19" fillId="0" borderId="11" xfId="7" applyNumberFormat="1" applyFont="1" applyBorder="1" applyAlignment="1">
      <alignment horizontal="center" vertical="center"/>
    </xf>
    <xf numFmtId="3" fontId="19" fillId="11" borderId="11" xfId="7" applyNumberFormat="1" applyFont="1" applyFill="1" applyBorder="1" applyAlignment="1">
      <alignment horizontal="center" vertical="center"/>
    </xf>
    <xf numFmtId="3" fontId="19" fillId="8" borderId="12" xfId="7" applyNumberFormat="1" applyFont="1" applyFill="1" applyBorder="1" applyAlignment="1">
      <alignment horizontal="center" vertical="center"/>
    </xf>
    <xf numFmtId="3" fontId="19" fillId="0" borderId="29" xfId="7" applyNumberFormat="1" applyFont="1" applyBorder="1" applyAlignment="1">
      <alignment horizontal="center" vertical="center"/>
    </xf>
    <xf numFmtId="3" fontId="19" fillId="6" borderId="10" xfId="7" applyNumberFormat="1" applyFont="1" applyFill="1" applyBorder="1" applyAlignment="1">
      <alignment horizontal="center" vertical="center"/>
    </xf>
    <xf numFmtId="0" fontId="1" fillId="0" borderId="0" xfId="7" applyFont="1" applyAlignment="1">
      <alignment horizontal="center"/>
    </xf>
    <xf numFmtId="178" fontId="1" fillId="0" borderId="0" xfId="7" applyNumberFormat="1" applyFont="1" applyAlignment="1">
      <alignment vertical="center"/>
    </xf>
    <xf numFmtId="176" fontId="39" fillId="0" borderId="4" xfId="8" applyNumberFormat="1" applyFont="1" applyBorder="1" applyAlignment="1">
      <alignment horizontal="right" vertical="center"/>
    </xf>
    <xf numFmtId="3" fontId="39" fillId="0" borderId="8" xfId="7" applyNumberFormat="1" applyFont="1" applyBorder="1" applyAlignment="1">
      <alignment vertical="center"/>
    </xf>
    <xf numFmtId="3" fontId="19" fillId="4" borderId="38" xfId="7" applyNumberFormat="1" applyFont="1" applyFill="1" applyBorder="1" applyAlignment="1">
      <alignment vertical="center"/>
    </xf>
    <xf numFmtId="176" fontId="1" fillId="0" borderId="0" xfId="7" applyNumberFormat="1" applyFont="1" applyAlignment="1">
      <alignment vertical="center"/>
    </xf>
    <xf numFmtId="177" fontId="1" fillId="0" borderId="0" xfId="7" applyNumberFormat="1" applyFont="1" applyAlignment="1">
      <alignment vertical="center"/>
    </xf>
    <xf numFmtId="1" fontId="48" fillId="0" borderId="3" xfId="7" applyNumberFormat="1" applyBorder="1" applyAlignment="1">
      <alignment horizontal="center" vertical="center"/>
    </xf>
    <xf numFmtId="1" fontId="48" fillId="0" borderId="18" xfId="7" applyNumberFormat="1" applyBorder="1" applyAlignment="1">
      <alignment horizontal="center" vertical="center"/>
    </xf>
    <xf numFmtId="179" fontId="0" fillId="0" borderId="3" xfId="9" applyNumberFormat="1" applyFont="1" applyBorder="1" applyAlignment="1">
      <alignment horizontal="center" vertical="center"/>
    </xf>
    <xf numFmtId="179" fontId="0" fillId="0" borderId="18" xfId="9" applyNumberFormat="1" applyFont="1" applyBorder="1" applyAlignment="1">
      <alignment horizontal="center" vertical="center"/>
    </xf>
    <xf numFmtId="3" fontId="19" fillId="0" borderId="0" xfId="7" applyNumberFormat="1" applyFont="1" applyFill="1" applyAlignment="1">
      <alignment horizontal="center" vertical="center"/>
    </xf>
    <xf numFmtId="176" fontId="53" fillId="0" borderId="0" xfId="7" applyNumberFormat="1" applyFont="1" applyFill="1" applyAlignment="1">
      <alignment vertical="center"/>
    </xf>
    <xf numFmtId="176" fontId="1" fillId="0" borderId="0" xfId="7" applyNumberFormat="1" applyFont="1" applyFill="1" applyAlignment="1">
      <alignment vertical="center"/>
    </xf>
    <xf numFmtId="0" fontId="1" fillId="0" borderId="0" xfId="7" applyFont="1" applyFill="1" applyAlignment="1">
      <alignment vertical="center"/>
    </xf>
    <xf numFmtId="0" fontId="50" fillId="2" borderId="18" xfId="0" applyFont="1" applyFill="1" applyBorder="1" applyAlignment="1" applyProtection="1">
      <alignment horizontal="center" vertical="center" wrapText="1"/>
    </xf>
    <xf numFmtId="9" fontId="2" fillId="0" borderId="18" xfId="2" applyFont="1" applyBorder="1" applyAlignment="1" applyProtection="1">
      <alignment horizontal="center" vertical="center" wrapText="1"/>
    </xf>
    <xf numFmtId="9" fontId="2" fillId="0" borderId="20" xfId="2" applyFont="1" applyBorder="1" applyAlignment="1" applyProtection="1">
      <alignment horizontal="center" vertical="center" wrapText="1"/>
    </xf>
    <xf numFmtId="9" fontId="6" fillId="0" borderId="18" xfId="2" applyFont="1" applyBorder="1" applyAlignment="1" applyProtection="1">
      <alignment horizontal="center" vertical="center" wrapText="1"/>
    </xf>
    <xf numFmtId="9" fontId="6" fillId="0" borderId="20" xfId="2" applyFont="1" applyBorder="1" applyAlignment="1" applyProtection="1">
      <alignment horizontal="center" vertical="center" wrapText="1"/>
    </xf>
    <xf numFmtId="0" fontId="16" fillId="0" borderId="20" xfId="1" applyNumberFormat="1" applyBorder="1" applyAlignment="1" applyProtection="1">
      <alignment horizontal="center" vertical="center"/>
    </xf>
    <xf numFmtId="9" fontId="2" fillId="0" borderId="18" xfId="0" applyNumberFormat="1" applyFont="1" applyFill="1" applyBorder="1" applyAlignment="1" applyProtection="1">
      <alignment horizontal="center" vertical="center" wrapText="1"/>
    </xf>
    <xf numFmtId="0" fontId="16" fillId="0" borderId="18" xfId="1" applyNumberFormat="1" applyBorder="1" applyAlignment="1" applyProtection="1">
      <alignment horizontal="center" vertical="center"/>
    </xf>
    <xf numFmtId="9" fontId="2" fillId="0" borderId="20" xfId="0" applyNumberFormat="1" applyFont="1" applyFill="1" applyBorder="1" applyAlignment="1" applyProtection="1">
      <alignment horizontal="center" vertical="center" wrapText="1"/>
    </xf>
    <xf numFmtId="9" fontId="2" fillId="0" borderId="5" xfId="0" applyNumberFormat="1" applyFont="1" applyFill="1" applyBorder="1" applyAlignment="1" applyProtection="1">
      <alignment horizontal="center" vertical="center" wrapText="1"/>
    </xf>
    <xf numFmtId="0" fontId="5" fillId="4" borderId="1" xfId="0" applyFont="1" applyFill="1" applyBorder="1" applyAlignment="1">
      <alignment horizontal="center" vertical="center" wrapText="1"/>
    </xf>
    <xf numFmtId="9" fontId="6" fillId="0" borderId="20" xfId="2"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50" fillId="2" borderId="56" xfId="0" applyFont="1" applyFill="1" applyBorder="1" applyAlignment="1" applyProtection="1">
      <alignment horizontal="center" vertical="center" wrapText="1"/>
    </xf>
    <xf numFmtId="166" fontId="7" fillId="0" borderId="0" xfId="1" applyNumberFormat="1" applyFont="1" applyBorder="1" applyAlignment="1" applyProtection="1">
      <alignment vertical="center"/>
    </xf>
    <xf numFmtId="3" fontId="7" fillId="0" borderId="0" xfId="0" applyNumberFormat="1" applyFont="1"/>
    <xf numFmtId="0" fontId="50" fillId="2" borderId="1" xfId="0" applyFont="1" applyFill="1" applyBorder="1" applyAlignment="1" applyProtection="1">
      <alignment horizontal="center" vertical="center" wrapText="1"/>
    </xf>
    <xf numFmtId="0" fontId="49" fillId="0" borderId="1" xfId="0" applyFont="1" applyBorder="1" applyAlignment="1">
      <alignment horizontal="center" vertical="center" wrapText="1"/>
    </xf>
    <xf numFmtId="0" fontId="16" fillId="0" borderId="1" xfId="1" applyNumberFormat="1" applyBorder="1" applyAlignment="1" applyProtection="1">
      <alignment horizontal="center" vertical="center"/>
    </xf>
    <xf numFmtId="9" fontId="6" fillId="0" borderId="1" xfId="2"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9" fontId="22" fillId="0" borderId="0" xfId="0" applyNumberFormat="1" applyFont="1" applyFill="1" applyBorder="1" applyAlignment="1">
      <alignment horizontal="left" vertical="center" wrapText="1"/>
    </xf>
    <xf numFmtId="0" fontId="22" fillId="0" borderId="0" xfId="0" applyFont="1" applyFill="1" applyBorder="1" applyAlignment="1" applyProtection="1">
      <alignment horizontal="left" vertical="center" wrapText="1"/>
      <protection locked="0" hidden="1"/>
    </xf>
    <xf numFmtId="164" fontId="27" fillId="0" borderId="0" xfId="4" applyFont="1" applyFill="1" applyBorder="1" applyAlignment="1" applyProtection="1">
      <alignment horizontal="center" vertical="center" wrapText="1"/>
    </xf>
    <xf numFmtId="164" fontId="25" fillId="0" borderId="0" xfId="3" applyNumberFormat="1" applyFont="1" applyFill="1" applyBorder="1" applyAlignment="1" applyProtection="1">
      <alignment horizontal="center" vertical="center" wrapText="1"/>
    </xf>
    <xf numFmtId="0" fontId="24" fillId="0" borderId="0" xfId="0" applyFont="1" applyFill="1" applyBorder="1" applyAlignment="1">
      <alignment horizont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xf>
    <xf numFmtId="0" fontId="33" fillId="0" borderId="0" xfId="0" applyFont="1" applyFill="1" applyBorder="1" applyAlignment="1">
      <alignment horizontal="left" vertical="center" wrapText="1"/>
    </xf>
    <xf numFmtId="0" fontId="35"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32" fillId="0" borderId="0" xfId="0" applyFont="1" applyFill="1" applyBorder="1" applyAlignment="1">
      <alignment horizontal="left" vertical="center" wrapText="1"/>
    </xf>
    <xf numFmtId="9" fontId="6" fillId="0" borderId="1" xfId="2" applyFont="1" applyBorder="1" applyAlignment="1" applyProtection="1">
      <alignment horizontal="center" vertical="center" wrapText="1"/>
    </xf>
    <xf numFmtId="9" fontId="16" fillId="0" borderId="1" xfId="1" applyNumberFormat="1" applyBorder="1" applyAlignment="1" applyProtection="1">
      <alignment horizontal="center" vertical="center"/>
    </xf>
    <xf numFmtId="0" fontId="16" fillId="0" borderId="1" xfId="1" applyNumberFormat="1" applyBorder="1" applyAlignment="1" applyProtection="1">
      <alignment horizontal="center" vertical="center"/>
    </xf>
    <xf numFmtId="0" fontId="49" fillId="0" borderId="1" xfId="0" applyFont="1" applyBorder="1" applyAlignment="1">
      <alignment horizontal="center" vertical="center" wrapText="1"/>
    </xf>
    <xf numFmtId="0" fontId="49"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49" fillId="0" borderId="18"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5" xfId="0" applyFont="1" applyBorder="1" applyAlignment="1">
      <alignment horizontal="center" vertical="center" wrapText="1"/>
    </xf>
    <xf numFmtId="9" fontId="2" fillId="0" borderId="1" xfId="0" applyNumberFormat="1" applyFont="1" applyFill="1" applyBorder="1" applyAlignment="1" applyProtection="1">
      <alignment horizontal="center" vertical="center" wrapText="1"/>
    </xf>
    <xf numFmtId="9" fontId="2" fillId="0" borderId="18" xfId="0" applyNumberFormat="1" applyFont="1" applyFill="1" applyBorder="1" applyAlignment="1" applyProtection="1">
      <alignment horizontal="center" vertical="center" wrapText="1"/>
    </xf>
    <xf numFmtId="0" fontId="49" fillId="0" borderId="18" xfId="0" applyFont="1" applyBorder="1" applyAlignment="1" applyProtection="1">
      <alignment horizontal="center" vertical="center" wrapText="1"/>
    </xf>
    <xf numFmtId="0" fontId="49" fillId="0" borderId="20" xfId="0" applyFont="1" applyBorder="1" applyAlignment="1" applyProtection="1">
      <alignment horizontal="center" vertical="center" wrapText="1"/>
    </xf>
    <xf numFmtId="0" fontId="49" fillId="0" borderId="5"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6" fillId="0" borderId="61"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49" fillId="0" borderId="1" xfId="0" applyFont="1" applyBorder="1" applyAlignment="1" applyProtection="1">
      <alignment vertical="center" wrapText="1"/>
    </xf>
    <xf numFmtId="0" fontId="49" fillId="0" borderId="18" xfId="0" applyFont="1" applyBorder="1" applyAlignment="1" applyProtection="1">
      <alignment vertical="center" wrapText="1"/>
    </xf>
    <xf numFmtId="0" fontId="2" fillId="0" borderId="18" xfId="0" applyFont="1" applyBorder="1" applyAlignment="1" applyProtection="1">
      <alignment vertical="center" wrapText="1"/>
    </xf>
    <xf numFmtId="0" fontId="2" fillId="0" borderId="39" xfId="0" applyFont="1" applyBorder="1" applyAlignment="1" applyProtection="1">
      <alignment horizontal="center" vertical="center" wrapText="1"/>
    </xf>
    <xf numFmtId="9" fontId="2" fillId="0" borderId="20" xfId="2" applyFont="1" applyBorder="1" applyAlignment="1" applyProtection="1">
      <alignment horizontal="center" vertical="center" wrapText="1"/>
    </xf>
    <xf numFmtId="9" fontId="2" fillId="0" borderId="5" xfId="2" applyFont="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5" fillId="4" borderId="31"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44" xfId="0" applyFont="1" applyFill="1" applyBorder="1" applyAlignment="1">
      <alignment horizontal="center" vertical="center" wrapText="1"/>
    </xf>
    <xf numFmtId="9" fontId="2" fillId="0" borderId="20" xfId="0" applyNumberFormat="1" applyFont="1" applyFill="1" applyBorder="1" applyAlignment="1" applyProtection="1">
      <alignment horizontal="center" vertical="center" wrapText="1"/>
    </xf>
    <xf numFmtId="9" fontId="2" fillId="0" borderId="5" xfId="0" applyNumberFormat="1" applyFont="1" applyFill="1" applyBorder="1" applyAlignment="1" applyProtection="1">
      <alignment horizontal="center" vertical="center" wrapText="1"/>
    </xf>
    <xf numFmtId="0" fontId="8" fillId="5" borderId="10" xfId="0" applyFont="1" applyFill="1" applyBorder="1" applyAlignment="1">
      <alignment horizontal="center" vertical="center"/>
    </xf>
    <xf numFmtId="0" fontId="8" fillId="5" borderId="52" xfId="0" applyFont="1" applyFill="1" applyBorder="1" applyAlignment="1">
      <alignment horizontal="center" vertical="center"/>
    </xf>
    <xf numFmtId="0" fontId="8" fillId="5" borderId="25" xfId="0" applyFont="1" applyFill="1" applyBorder="1" applyAlignment="1">
      <alignment horizontal="center" vertical="center"/>
    </xf>
    <xf numFmtId="3" fontId="5" fillId="4" borderId="46" xfId="0" applyNumberFormat="1" applyFont="1" applyFill="1" applyBorder="1" applyAlignment="1">
      <alignment horizontal="center" vertical="center" wrapText="1"/>
    </xf>
    <xf numFmtId="3" fontId="5" fillId="4" borderId="57" xfId="0" applyNumberFormat="1"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xf>
    <xf numFmtId="0" fontId="5" fillId="4" borderId="20" xfId="0" applyFont="1" applyFill="1" applyBorder="1" applyAlignment="1">
      <alignment horizontal="center" vertical="center"/>
    </xf>
    <xf numFmtId="0" fontId="16" fillId="0" borderId="20" xfId="1" applyNumberFormat="1" applyBorder="1" applyAlignment="1" applyProtection="1">
      <alignment horizontal="center" vertical="center"/>
    </xf>
    <xf numFmtId="9" fontId="2" fillId="0" borderId="18" xfId="2" applyFont="1" applyBorder="1" applyAlignment="1" applyProtection="1">
      <alignment horizontal="center" vertical="center" wrapText="1"/>
    </xf>
    <xf numFmtId="9" fontId="16" fillId="0" borderId="31" xfId="1" applyNumberFormat="1" applyBorder="1" applyAlignment="1" applyProtection="1">
      <alignment horizontal="center" vertical="center"/>
    </xf>
    <xf numFmtId="9" fontId="16" fillId="0" borderId="18" xfId="1" applyNumberFormat="1" applyBorder="1" applyAlignment="1" applyProtection="1">
      <alignment horizontal="center" vertical="center"/>
    </xf>
    <xf numFmtId="9" fontId="6" fillId="0" borderId="18" xfId="2" applyFont="1" applyBorder="1" applyAlignment="1" applyProtection="1">
      <alignment horizontal="center" vertical="center" wrapText="1"/>
    </xf>
    <xf numFmtId="9" fontId="6" fillId="0" borderId="20" xfId="2" applyFont="1" applyBorder="1" applyAlignment="1" applyProtection="1">
      <alignment horizontal="center" vertical="center" wrapText="1"/>
    </xf>
    <xf numFmtId="9" fontId="6" fillId="0" borderId="5" xfId="2" applyFont="1" applyBorder="1" applyAlignment="1" applyProtection="1">
      <alignment horizontal="center" vertical="center" wrapText="1"/>
    </xf>
    <xf numFmtId="0" fontId="49" fillId="0" borderId="31" xfId="0" applyFont="1" applyBorder="1" applyAlignment="1" applyProtection="1">
      <alignment horizontal="left" vertical="center" wrapText="1"/>
    </xf>
    <xf numFmtId="0" fontId="49" fillId="0" borderId="20" xfId="0" applyFont="1" applyBorder="1" applyAlignment="1" applyProtection="1">
      <alignment horizontal="left" vertical="center" wrapText="1"/>
    </xf>
    <xf numFmtId="0" fontId="49" fillId="0" borderId="20" xfId="0" applyFont="1" applyBorder="1" applyAlignment="1" applyProtection="1">
      <alignment vertical="center" wrapText="1"/>
    </xf>
    <xf numFmtId="0" fontId="2" fillId="0" borderId="20" xfId="0" applyFont="1" applyBorder="1" applyAlignment="1" applyProtection="1">
      <alignment vertical="center" wrapText="1"/>
    </xf>
    <xf numFmtId="0" fontId="2" fillId="0" borderId="31" xfId="0" applyFont="1" applyFill="1" applyBorder="1" applyAlignment="1" applyProtection="1">
      <alignment horizontal="center" vertical="center" wrapText="1"/>
    </xf>
    <xf numFmtId="0" fontId="42" fillId="13" borderId="14" xfId="7" applyFont="1" applyFill="1" applyBorder="1" applyAlignment="1">
      <alignment horizontal="center"/>
    </xf>
    <xf numFmtId="0" fontId="42" fillId="13" borderId="30" xfId="7" applyFont="1" applyFill="1" applyBorder="1" applyAlignment="1">
      <alignment horizontal="center"/>
    </xf>
    <xf numFmtId="0" fontId="42" fillId="13" borderId="42" xfId="7" applyFont="1" applyFill="1" applyBorder="1" applyAlignment="1">
      <alignment horizontal="center"/>
    </xf>
    <xf numFmtId="0" fontId="42" fillId="13" borderId="25" xfId="7" applyFont="1" applyFill="1" applyBorder="1" applyAlignment="1">
      <alignment horizontal="center"/>
    </xf>
    <xf numFmtId="0" fontId="42" fillId="13" borderId="24" xfId="7" applyFont="1" applyFill="1" applyBorder="1" applyAlignment="1">
      <alignment horizontal="center"/>
    </xf>
    <xf numFmtId="0" fontId="42" fillId="13" borderId="26" xfId="7" applyFont="1" applyFill="1" applyBorder="1" applyAlignment="1">
      <alignment horizontal="center"/>
    </xf>
    <xf numFmtId="0" fontId="17" fillId="0" borderId="1" xfId="7" applyFont="1" applyBorder="1" applyAlignment="1">
      <alignment horizontal="center" vertical="center" wrapText="1"/>
    </xf>
    <xf numFmtId="0" fontId="23" fillId="16" borderId="23" xfId="0" applyFont="1" applyFill="1" applyBorder="1" applyAlignment="1">
      <alignment horizontal="center"/>
    </xf>
    <xf numFmtId="0" fontId="23" fillId="16" borderId="28" xfId="0" applyFont="1" applyFill="1" applyBorder="1" applyAlignment="1">
      <alignment horizontal="center"/>
    </xf>
    <xf numFmtId="0" fontId="43" fillId="15" borderId="23" xfId="7" applyFont="1" applyFill="1" applyBorder="1" applyAlignment="1">
      <alignment horizontal="center" wrapText="1"/>
    </xf>
    <xf numFmtId="0" fontId="43" fillId="15" borderId="29" xfId="7" applyFont="1" applyFill="1" applyBorder="1" applyAlignment="1">
      <alignment horizontal="center" wrapText="1"/>
    </xf>
    <xf numFmtId="0" fontId="43" fillId="15" borderId="28" xfId="7" applyFont="1" applyFill="1" applyBorder="1" applyAlignment="1">
      <alignment horizontal="center" wrapText="1"/>
    </xf>
    <xf numFmtId="0" fontId="44" fillId="0" borderId="31" xfId="7" applyFont="1" applyBorder="1" applyAlignment="1">
      <alignment horizontal="center" vertical="center" wrapText="1"/>
    </xf>
    <xf numFmtId="0" fontId="44" fillId="0" borderId="39" xfId="7" applyFont="1" applyBorder="1" applyAlignment="1">
      <alignment horizontal="center" vertical="center" wrapText="1"/>
    </xf>
    <xf numFmtId="0" fontId="40" fillId="0" borderId="3" xfId="7" applyFont="1" applyBorder="1" applyAlignment="1">
      <alignment horizontal="center" vertical="center" wrapText="1"/>
    </xf>
    <xf numFmtId="0" fontId="40" fillId="0" borderId="7" xfId="7" applyFont="1" applyBorder="1" applyAlignment="1">
      <alignment horizontal="center" vertical="center" wrapText="1"/>
    </xf>
    <xf numFmtId="0" fontId="41" fillId="15" borderId="32" xfId="7" applyFont="1" applyFill="1" applyBorder="1" applyAlignment="1">
      <alignment horizontal="center" vertical="center" wrapText="1"/>
    </xf>
    <xf numFmtId="0" fontId="41" fillId="15" borderId="29" xfId="7" applyFont="1" applyFill="1" applyBorder="1" applyAlignment="1">
      <alignment horizontal="center" vertical="center" wrapText="1"/>
    </xf>
    <xf numFmtId="0" fontId="41" fillId="15" borderId="40" xfId="7" applyFont="1" applyFill="1" applyBorder="1" applyAlignment="1">
      <alignment horizontal="center" vertical="center" wrapText="1"/>
    </xf>
    <xf numFmtId="0" fontId="42" fillId="0" borderId="0" xfId="7" applyFont="1" applyAlignment="1">
      <alignment horizontal="left" vertical="center" wrapText="1"/>
    </xf>
    <xf numFmtId="0" fontId="17" fillId="0" borderId="1" xfId="0" applyFont="1" applyBorder="1" applyAlignment="1">
      <alignment horizontal="center" vertical="center" wrapText="1"/>
    </xf>
    <xf numFmtId="0" fontId="42" fillId="13" borderId="25" xfId="0" applyFont="1" applyFill="1" applyBorder="1" applyAlignment="1">
      <alignment horizontal="center"/>
    </xf>
    <xf numFmtId="0" fontId="42" fillId="13" borderId="24" xfId="0" applyFont="1" applyFill="1" applyBorder="1" applyAlignment="1">
      <alignment horizontal="center"/>
    </xf>
    <xf numFmtId="0" fontId="42" fillId="13" borderId="26" xfId="0" applyFont="1" applyFill="1" applyBorder="1" applyAlignment="1">
      <alignment horizontal="center"/>
    </xf>
    <xf numFmtId="0" fontId="44" fillId="0" borderId="31" xfId="0" applyFont="1" applyBorder="1" applyAlignment="1">
      <alignment horizontal="center" vertical="center" wrapText="1"/>
    </xf>
    <xf numFmtId="0" fontId="44" fillId="0" borderId="39" xfId="0" applyFont="1" applyBorder="1" applyAlignment="1">
      <alignment horizontal="center" vertical="center" wrapText="1"/>
    </xf>
    <xf numFmtId="0" fontId="42" fillId="0" borderId="0" xfId="0" applyFont="1" applyAlignment="1">
      <alignment horizontal="left" vertical="center" wrapText="1"/>
    </xf>
    <xf numFmtId="0" fontId="43" fillId="12" borderId="23" xfId="0" applyFont="1" applyFill="1" applyBorder="1" applyAlignment="1">
      <alignment horizontal="center" wrapText="1"/>
    </xf>
    <xf numFmtId="0" fontId="43" fillId="12" borderId="29" xfId="0" applyFont="1" applyFill="1" applyBorder="1" applyAlignment="1">
      <alignment horizontal="center" wrapText="1"/>
    </xf>
    <xf numFmtId="0" fontId="43" fillId="12" borderId="28" xfId="0" applyFont="1" applyFill="1" applyBorder="1" applyAlignment="1">
      <alignment horizontal="center" wrapText="1"/>
    </xf>
    <xf numFmtId="0" fontId="40" fillId="0" borderId="3" xfId="0" applyFont="1" applyBorder="1" applyAlignment="1">
      <alignment horizontal="center" vertical="center" wrapText="1"/>
    </xf>
    <xf numFmtId="0" fontId="40" fillId="0" borderId="7" xfId="0" applyFont="1" applyBorder="1" applyAlignment="1">
      <alignment horizontal="center" vertical="center" wrapText="1"/>
    </xf>
    <xf numFmtId="0" fontId="41" fillId="12" borderId="32" xfId="0" applyFont="1" applyFill="1" applyBorder="1" applyAlignment="1">
      <alignment horizontal="center" vertical="center" wrapText="1"/>
    </xf>
    <xf numFmtId="0" fontId="41" fillId="12" borderId="29" xfId="0" applyFont="1" applyFill="1" applyBorder="1" applyAlignment="1">
      <alignment horizontal="center" vertical="center" wrapText="1"/>
    </xf>
    <xf numFmtId="0" fontId="41" fillId="12" borderId="40" xfId="0" applyFont="1" applyFill="1" applyBorder="1" applyAlignment="1">
      <alignment horizontal="center" vertical="center" wrapText="1"/>
    </xf>
    <xf numFmtId="0" fontId="42" fillId="13" borderId="14" xfId="0" applyFont="1" applyFill="1" applyBorder="1" applyAlignment="1">
      <alignment horizontal="center"/>
    </xf>
    <xf numFmtId="0" fontId="42" fillId="13" borderId="30" xfId="0" applyFont="1" applyFill="1" applyBorder="1" applyAlignment="1">
      <alignment horizontal="center"/>
    </xf>
    <xf numFmtId="0" fontId="42" fillId="13" borderId="42" xfId="0" applyFont="1" applyFill="1" applyBorder="1" applyAlignment="1">
      <alignment horizontal="center"/>
    </xf>
    <xf numFmtId="0" fontId="34" fillId="0" borderId="0" xfId="0" applyFont="1" applyFill="1" applyBorder="1" applyAlignment="1">
      <alignment horizontal="center" vertical="center" wrapText="1"/>
    </xf>
    <xf numFmtId="170" fontId="39" fillId="0" borderId="12" xfId="7" applyNumberFormat="1" applyFont="1" applyBorder="1" applyAlignment="1">
      <alignment horizontal="center" vertical="center" wrapText="1"/>
    </xf>
    <xf numFmtId="0" fontId="19" fillId="4" borderId="52" xfId="7" applyFont="1" applyFill="1" applyBorder="1" applyAlignment="1">
      <alignment horizontal="center" vertical="center" wrapText="1"/>
    </xf>
    <xf numFmtId="0" fontId="39" fillId="0" borderId="2" xfId="7" applyFont="1" applyBorder="1" applyAlignment="1">
      <alignment horizontal="left" vertical="center" wrapText="1"/>
    </xf>
    <xf numFmtId="0" fontId="39" fillId="0" borderId="3" xfId="7" applyFont="1" applyBorder="1" applyAlignment="1">
      <alignment horizontal="left" vertical="center" wrapText="1"/>
    </xf>
    <xf numFmtId="0" fontId="39" fillId="0" borderId="6" xfId="7" applyFont="1" applyBorder="1" applyAlignment="1">
      <alignment horizontal="left" vertical="center" wrapText="1"/>
    </xf>
    <xf numFmtId="0" fontId="39" fillId="0" borderId="7" xfId="7" applyFont="1" applyBorder="1" applyAlignment="1">
      <alignment horizontal="left" vertical="center" wrapText="1"/>
    </xf>
    <xf numFmtId="0" fontId="19" fillId="4" borderId="33" xfId="7" applyFont="1" applyFill="1" applyBorder="1" applyAlignment="1">
      <alignment horizontal="center" vertical="center" wrapText="1"/>
    </xf>
    <xf numFmtId="176" fontId="48" fillId="18" borderId="47" xfId="8" applyNumberFormat="1" applyFill="1" applyBorder="1" applyAlignment="1">
      <alignment horizontal="center"/>
    </xf>
    <xf numFmtId="176" fontId="48" fillId="18" borderId="18" xfId="8" applyNumberFormat="1" applyFill="1" applyBorder="1" applyAlignment="1">
      <alignment horizontal="center"/>
    </xf>
    <xf numFmtId="0" fontId="51" fillId="16" borderId="11" xfId="7" applyFont="1" applyFill="1" applyBorder="1" applyAlignment="1">
      <alignment horizontal="center" vertical="center"/>
    </xf>
    <xf numFmtId="0" fontId="51" fillId="16" borderId="12" xfId="7" applyFont="1" applyFill="1" applyBorder="1" applyAlignment="1">
      <alignment horizontal="center" vertical="center"/>
    </xf>
    <xf numFmtId="0" fontId="51" fillId="16" borderId="13" xfId="7" applyFont="1" applyFill="1" applyBorder="1" applyAlignment="1">
      <alignment horizontal="center" vertical="center"/>
    </xf>
    <xf numFmtId="0" fontId="19" fillId="6" borderId="29" xfId="7" applyFont="1" applyFill="1" applyBorder="1" applyAlignment="1">
      <alignment horizontal="center" vertical="center" wrapText="1"/>
    </xf>
    <xf numFmtId="0" fontId="19" fillId="6" borderId="28" xfId="7" applyFont="1" applyFill="1" applyBorder="1" applyAlignment="1">
      <alignment horizontal="center" vertical="center" wrapText="1"/>
    </xf>
    <xf numFmtId="0" fontId="19" fillId="8" borderId="11" xfId="7" applyFont="1" applyFill="1" applyBorder="1" applyAlignment="1">
      <alignment horizontal="center" vertical="center"/>
    </xf>
    <xf numFmtId="0" fontId="19" fillId="8" borderId="12" xfId="7" applyFont="1" applyFill="1" applyBorder="1" applyAlignment="1">
      <alignment horizontal="center" vertical="center"/>
    </xf>
    <xf numFmtId="0" fontId="19" fillId="8" borderId="13" xfId="7" applyFont="1" applyFill="1" applyBorder="1" applyAlignment="1">
      <alignment horizontal="center" vertical="center"/>
    </xf>
    <xf numFmtId="176" fontId="48" fillId="17" borderId="11" xfId="8" applyNumberFormat="1" applyFill="1" applyBorder="1" applyAlignment="1">
      <alignment horizontal="center"/>
    </xf>
    <xf numFmtId="176" fontId="48" fillId="17" borderId="12" xfId="8" applyNumberFormat="1" applyFill="1" applyBorder="1" applyAlignment="1">
      <alignment horizontal="center"/>
    </xf>
    <xf numFmtId="0" fontId="15" fillId="9" borderId="0" xfId="0" applyFont="1" applyFill="1" applyBorder="1" applyAlignment="1">
      <alignment horizontal="center" vertical="center"/>
    </xf>
    <xf numFmtId="0" fontId="11" fillId="10" borderId="10"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0" xfId="0" applyFont="1" applyFill="1" applyBorder="1" applyAlignment="1">
      <alignment horizontal="center" vertical="center"/>
    </xf>
    <xf numFmtId="0" fontId="11" fillId="4" borderId="11" xfId="0" applyFont="1" applyFill="1" applyBorder="1" applyAlignment="1">
      <alignment horizontal="center" vertical="center" wrapText="1"/>
    </xf>
    <xf numFmtId="0" fontId="11" fillId="6" borderId="29" xfId="0" applyFont="1" applyFill="1" applyBorder="1" applyAlignment="1">
      <alignment horizontal="center" vertical="center" wrapText="1"/>
    </xf>
    <xf numFmtId="170" fontId="10" fillId="0" borderId="12" xfId="0" applyNumberFormat="1" applyFont="1" applyBorder="1" applyAlignment="1">
      <alignment horizontal="center" vertical="center" wrapText="1"/>
    </xf>
    <xf numFmtId="0" fontId="11" fillId="4" borderId="10"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5" fillId="12" borderId="1" xfId="0" applyFont="1" applyFill="1" applyBorder="1" applyAlignment="1"/>
    <xf numFmtId="0" fontId="55" fillId="12" borderId="56" xfId="0" applyFont="1" applyFill="1" applyBorder="1" applyAlignment="1"/>
    <xf numFmtId="0" fontId="55" fillId="12" borderId="62" xfId="0" applyFont="1" applyFill="1" applyBorder="1" applyAlignment="1">
      <alignment horizontal="center" wrapText="1"/>
    </xf>
    <xf numFmtId="0" fontId="55" fillId="12" borderId="59" xfId="0" applyFont="1" applyFill="1" applyBorder="1" applyAlignment="1">
      <alignment horizontal="center" wrapText="1"/>
    </xf>
    <xf numFmtId="0" fontId="55" fillId="12" borderId="63" xfId="0" applyFont="1" applyFill="1" applyBorder="1" applyAlignment="1">
      <alignment horizontal="center" wrapText="1"/>
    </xf>
  </cellXfs>
  <cellStyles count="10">
    <cellStyle name="Hipervínculo" xfId="3" builtinId="8"/>
    <cellStyle name="Millares" xfId="1" builtinId="3"/>
    <cellStyle name="Millares [0] 2" xfId="9" xr:uid="{00000000-0005-0000-0000-000002000000}"/>
    <cellStyle name="Millares 10" xfId="5" xr:uid="{00000000-0005-0000-0000-000003000000}"/>
    <cellStyle name="Millares 2" xfId="8" xr:uid="{00000000-0005-0000-0000-000004000000}"/>
    <cellStyle name="Normal" xfId="0" builtinId="0"/>
    <cellStyle name="Normal 2" xfId="7" xr:uid="{00000000-0005-0000-0000-000006000000}"/>
    <cellStyle name="Normal 5" xfId="6" xr:uid="{00000000-0005-0000-0000-000007000000}"/>
    <cellStyle name="Porcentaje" xfId="2" builtinId="5"/>
    <cellStyle name="Texto explicativo" xfId="4" builtinId="53" customBuiltin="1"/>
  </cellStyles>
  <dxfs count="42">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65" formatCode="_(* #,##0.00_);_(* \(#,##0.00\);_(*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color rgb="FF000000"/>
        <name val="Calibri"/>
      </font>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3" formatCode="0%"/>
      <fill>
        <patternFill>
          <bgColor rgb="FFFFFFFF"/>
        </patternFill>
      </fill>
      <alignment horizontal="general" vertical="bottom" textRotation="0" wrapText="0" indent="0" shrinkToFit="0"/>
    </dxf>
    <dxf>
      <font>
        <b val="0"/>
        <i val="0"/>
        <strike val="0"/>
        <outline val="0"/>
        <shadow val="0"/>
        <u val="none"/>
        <color rgb="FF000000"/>
        <name val="Calibri"/>
      </font>
      <numFmt numFmtId="164" formatCode="_-&quot;$ &quot;* #,##0_-;&quot;-$ &quot;* #,##0_-;_-&quot;$ &quot;* \-_-;_-@_-"/>
      <fill>
        <patternFill>
          <bgColor rgb="FFFFFFFF"/>
        </patternFill>
      </fill>
      <alignment horizontal="general" vertical="bottom" textRotation="0" wrapText="0" indent="0" shrinkToFit="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7030A0"/>
      <rgbColor rgb="FFFFFFCC"/>
      <rgbColor rgb="FFDCE6F2"/>
      <rgbColor rgb="FF660066"/>
      <rgbColor rgb="FFFF8080"/>
      <rgbColor rgb="FF0066CC"/>
      <rgbColor rgb="FFC6D9F1"/>
      <rgbColor rgb="FF000080"/>
      <rgbColor rgb="FFFF00FF"/>
      <rgbColor rgb="FFFFFF00"/>
      <rgbColor rgb="FF00FFFF"/>
      <rgbColor rgb="FF800080"/>
      <rgbColor rgb="FF800000"/>
      <rgbColor rgb="FF008080"/>
      <rgbColor rgb="FF0000FF"/>
      <rgbColor rgb="FF00B0F0"/>
      <rgbColor rgb="FFF2F2F2"/>
      <rgbColor rgb="FFD7E4BD"/>
      <rgbColor rgb="FFFDEADA"/>
      <rgbColor rgb="FFBFBFBF"/>
      <rgbColor rgb="FFFF99CC"/>
      <rgbColor rgb="FFD9D9D9"/>
      <rgbColor rgb="FFFCD5B5"/>
      <rgbColor rgb="FF3366FF"/>
      <rgbColor rgb="FF33CCCC"/>
      <rgbColor rgb="FF92D050"/>
      <rgbColor rgb="FFFFC000"/>
      <rgbColor rgb="FFFF9900"/>
      <rgbColor rgb="FFFF6600"/>
      <rgbColor rgb="FF376092"/>
      <rgbColor rgb="FFA6A6A6"/>
      <rgbColor rgb="FF002060"/>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EEECE1"/>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323850</xdr:colOff>
      <xdr:row>25</xdr:row>
      <xdr:rowOff>161925</xdr:rowOff>
    </xdr:to>
    <xdr:sp macro="" textlink="">
      <xdr:nvSpPr>
        <xdr:cNvPr id="3076" name="shapetype_202" hidden="1">
          <a:extLst>
            <a:ext uri="{FF2B5EF4-FFF2-40B4-BE49-F238E27FC236}">
              <a16:creationId xmlns:a16="http://schemas.microsoft.com/office/drawing/2014/main" id="{00000000-0008-0000-0600-000004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323850</xdr:colOff>
      <xdr:row>25</xdr:row>
      <xdr:rowOff>161925</xdr:rowOff>
    </xdr:to>
    <xdr:sp macro="" textlink="">
      <xdr:nvSpPr>
        <xdr:cNvPr id="3074" name="shapetype_202" hidden="1">
          <a:extLst>
            <a:ext uri="{FF2B5EF4-FFF2-40B4-BE49-F238E27FC236}">
              <a16:creationId xmlns:a16="http://schemas.microsoft.com/office/drawing/2014/main" id="{00000000-0008-0000-0600-000002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ephania.godoy/Documents/STEPHANIA/ASEGURAMIENTO%202020/BP-26001327%20APS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uario.SSPMC_\AppData\Local\Temp\Temp1_Proyecto%20APS.zip\DCVMUsers\Usuario\AppData\Local\Temp\01041798_versi&#243;n_1_%20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Users/usuario.SSPMC_/AppData/Local/Temp/Temp1_Proyecto%20APS.zip/DCVMUsers/Usuario/AppData/Local/Temp/01041798_versi&#243;n_1_%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ANEXO_PPTO_ESE (2)"/>
      <sheetName val="ANEXO_1.2.6 (2)"/>
      <sheetName val=" ACTIVIDADES PPTO GRAL"/>
      <sheetName val="POBLACIÓN DETALLADA"/>
      <sheetName val="PPTO_DETALLADO-Inicial"/>
      <sheetName val="ANEXO_1.2.6"/>
      <sheetName val="PRESUPUESTO_DETALLADO"/>
      <sheetName val="PROYECCION_PPTO_1"/>
      <sheetName val="MY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IR_OBJETO_FUENTE"/>
      <sheetName val="INTRODUCIR_CCPD"/>
      <sheetName val="MYLIS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IR_OBJETO_FUENTE"/>
      <sheetName val="INTRODUCIR_CCPD"/>
      <sheetName val="MYLIST"/>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913"/>
  <sheetViews>
    <sheetView topLeftCell="H508" zoomScale="85" zoomScaleNormal="85" workbookViewId="0">
      <selection activeCell="K8" sqref="K8"/>
    </sheetView>
  </sheetViews>
  <sheetFormatPr baseColWidth="10" defaultColWidth="9.140625" defaultRowHeight="15" x14ac:dyDescent="0.25"/>
  <cols>
    <col min="1" max="1" width="75" style="1" customWidth="1"/>
    <col min="2" max="2" width="11.42578125" style="1"/>
    <col min="3" max="3" width="63.140625" style="1" customWidth="1"/>
    <col min="4" max="4" width="1.5703125" style="1" customWidth="1"/>
    <col min="5" max="5" width="111.85546875" style="2" customWidth="1"/>
    <col min="6" max="6" width="2.140625" style="2" customWidth="1"/>
    <col min="7" max="7" width="128" style="2" customWidth="1"/>
    <col min="8" max="8" width="2.42578125" style="2" customWidth="1"/>
    <col min="9" max="9" width="77.7109375" style="2" customWidth="1"/>
    <col min="10" max="10" width="2.140625" style="3" customWidth="1"/>
    <col min="11" max="11" width="55.140625" style="1" customWidth="1"/>
    <col min="12" max="12" width="2.7109375" style="1" customWidth="1"/>
    <col min="13" max="13" width="63.85546875" style="1" customWidth="1"/>
    <col min="14" max="14" width="125.28515625" style="1" customWidth="1"/>
    <col min="15" max="1025" width="11.42578125" style="1"/>
  </cols>
  <sheetData>
    <row r="1" spans="1:14" ht="18" x14ac:dyDescent="0.25">
      <c r="A1" s="4" t="s">
        <v>0</v>
      </c>
      <c r="B1" s="5"/>
      <c r="C1" s="5"/>
      <c r="D1" s="5"/>
      <c r="E1" s="6" t="s">
        <v>1</v>
      </c>
      <c r="F1" s="6"/>
      <c r="G1" s="6" t="s">
        <v>2</v>
      </c>
      <c r="H1" s="6"/>
      <c r="I1" s="6" t="s">
        <v>3</v>
      </c>
      <c r="J1" s="7"/>
      <c r="K1" s="191" t="s">
        <v>4</v>
      </c>
      <c r="L1" s="4"/>
      <c r="M1" s="4" t="s">
        <v>5</v>
      </c>
      <c r="N1" s="5" t="s">
        <v>6</v>
      </c>
    </row>
    <row r="2" spans="1:14" ht="25.5" x14ac:dyDescent="0.25">
      <c r="A2" s="4" t="s">
        <v>7</v>
      </c>
      <c r="B2" s="4" t="s">
        <v>8</v>
      </c>
      <c r="C2" s="4" t="s">
        <v>9</v>
      </c>
      <c r="D2" s="4"/>
      <c r="E2" s="2" t="s">
        <v>10</v>
      </c>
      <c r="G2" s="2" t="s">
        <v>11</v>
      </c>
      <c r="I2" s="8" t="s">
        <v>12</v>
      </c>
      <c r="J2" s="9"/>
      <c r="K2" t="s">
        <v>13</v>
      </c>
      <c r="M2" s="10" t="s">
        <v>14</v>
      </c>
      <c r="N2" s="10" t="s">
        <v>15</v>
      </c>
    </row>
    <row r="3" spans="1:14" x14ac:dyDescent="0.25">
      <c r="A3" s="1" t="s">
        <v>16</v>
      </c>
      <c r="B3" s="11">
        <v>4133</v>
      </c>
      <c r="C3" s="1" t="str">
        <f t="shared" ref="C3:C28" si="0">CONCATENATE(B3, " ",A3)</f>
        <v xml:space="preserve">4133 Departamento Administrativo de Gestión del Medio Ambiente </v>
      </c>
      <c r="E3" s="2" t="s">
        <v>17</v>
      </c>
      <c r="G3" s="2" t="s">
        <v>18</v>
      </c>
      <c r="I3" s="8" t="s">
        <v>19</v>
      </c>
      <c r="J3" s="9"/>
      <c r="K3" t="s">
        <v>20</v>
      </c>
      <c r="M3" s="10" t="s">
        <v>21</v>
      </c>
      <c r="N3" s="10" t="s">
        <v>22</v>
      </c>
    </row>
    <row r="4" spans="1:14" ht="25.5" x14ac:dyDescent="0.25">
      <c r="A4" s="12" t="s">
        <v>23</v>
      </c>
      <c r="B4" s="12">
        <v>4182</v>
      </c>
      <c r="C4" s="1" t="str">
        <f t="shared" si="0"/>
        <v>4182 Unidad Administrativa Especial de Servicios Públicos</v>
      </c>
      <c r="E4" s="2" t="s">
        <v>24</v>
      </c>
      <c r="G4" s="2" t="s">
        <v>25</v>
      </c>
      <c r="I4" s="8" t="s">
        <v>26</v>
      </c>
      <c r="J4" s="9"/>
      <c r="K4" t="s">
        <v>3925</v>
      </c>
      <c r="M4" s="10" t="s">
        <v>28</v>
      </c>
      <c r="N4" s="10" t="s">
        <v>29</v>
      </c>
    </row>
    <row r="5" spans="1:14" ht="38.25" x14ac:dyDescent="0.25">
      <c r="A5" s="1" t="s">
        <v>30</v>
      </c>
      <c r="B5" s="11">
        <v>4131</v>
      </c>
      <c r="C5" s="1" t="str">
        <f t="shared" si="0"/>
        <v>4131 Departamento Administrativo de Hacienda</v>
      </c>
      <c r="E5" s="2" t="s">
        <v>31</v>
      </c>
      <c r="G5" s="2" t="s">
        <v>32</v>
      </c>
      <c r="I5" s="8" t="s">
        <v>33</v>
      </c>
      <c r="J5" s="9"/>
      <c r="K5" t="s">
        <v>3926</v>
      </c>
      <c r="M5" s="10" t="s">
        <v>35</v>
      </c>
      <c r="N5" s="10" t="s">
        <v>36</v>
      </c>
    </row>
    <row r="6" spans="1:14" ht="45" x14ac:dyDescent="0.25">
      <c r="A6" s="1" t="s">
        <v>37</v>
      </c>
      <c r="B6" s="13">
        <v>4132</v>
      </c>
      <c r="C6" s="1" t="str">
        <f t="shared" si="0"/>
        <v>4132 Departamento Administrativo de Planeación Municipal</v>
      </c>
      <c r="E6" s="2" t="s">
        <v>38</v>
      </c>
      <c r="G6" s="2" t="s">
        <v>39</v>
      </c>
      <c r="I6" s="8" t="s">
        <v>40</v>
      </c>
      <c r="J6" s="9"/>
      <c r="K6" t="s">
        <v>3927</v>
      </c>
      <c r="M6" s="14" t="s">
        <v>42</v>
      </c>
      <c r="N6" s="14" t="s">
        <v>43</v>
      </c>
    </row>
    <row r="7" spans="1:14" ht="45" x14ac:dyDescent="0.25">
      <c r="A7" s="12" t="s">
        <v>44</v>
      </c>
      <c r="B7" s="12">
        <v>4137</v>
      </c>
      <c r="C7" s="1" t="str">
        <f t="shared" si="0"/>
        <v>4137 Departamento Administrativo de Desarrollo e Innovación Institucional</v>
      </c>
      <c r="E7" s="2" t="s">
        <v>45</v>
      </c>
      <c r="G7" s="2" t="s">
        <v>46</v>
      </c>
      <c r="I7" s="15" t="s">
        <v>47</v>
      </c>
      <c r="J7" s="16"/>
      <c r="K7" t="s">
        <v>27</v>
      </c>
      <c r="M7" s="14" t="s">
        <v>49</v>
      </c>
      <c r="N7" s="14" t="s">
        <v>50</v>
      </c>
    </row>
    <row r="8" spans="1:14" ht="25.5" x14ac:dyDescent="0.25">
      <c r="A8" s="12" t="s">
        <v>51</v>
      </c>
      <c r="B8" s="12">
        <v>4171</v>
      </c>
      <c r="C8" s="1" t="str">
        <f t="shared" si="0"/>
        <v>4171 Secretaría de Desarrollo Económico</v>
      </c>
      <c r="E8" s="2" t="s">
        <v>52</v>
      </c>
      <c r="G8" s="2" t="s">
        <v>53</v>
      </c>
      <c r="I8" s="15" t="s">
        <v>54</v>
      </c>
      <c r="J8" s="16"/>
      <c r="K8" t="s">
        <v>34</v>
      </c>
      <c r="M8" s="10" t="s">
        <v>56</v>
      </c>
      <c r="N8" s="10" t="s">
        <v>57</v>
      </c>
    </row>
    <row r="9" spans="1:14" ht="45" x14ac:dyDescent="0.25">
      <c r="A9" s="12" t="s">
        <v>58</v>
      </c>
      <c r="B9" s="12">
        <v>4161</v>
      </c>
      <c r="C9" s="1" t="str">
        <f t="shared" si="0"/>
        <v>4161 Secretaría de Seguridad y Justicia</v>
      </c>
      <c r="E9" s="2" t="s">
        <v>59</v>
      </c>
      <c r="G9" s="2" t="s">
        <v>60</v>
      </c>
      <c r="I9" s="15" t="s">
        <v>61</v>
      </c>
      <c r="J9" s="16"/>
      <c r="K9" t="s">
        <v>41</v>
      </c>
      <c r="M9" s="14" t="s">
        <v>63</v>
      </c>
      <c r="N9" s="14" t="s">
        <v>64</v>
      </c>
    </row>
    <row r="10" spans="1:14" ht="45" x14ac:dyDescent="0.25">
      <c r="A10" s="1" t="s">
        <v>65</v>
      </c>
      <c r="B10" s="12">
        <v>4147</v>
      </c>
      <c r="C10" s="1" t="str">
        <f t="shared" si="0"/>
        <v>4147 Secretaría de Vivienda Social y Hábitat</v>
      </c>
      <c r="E10" s="2" t="s">
        <v>66</v>
      </c>
      <c r="G10" s="2" t="s">
        <v>67</v>
      </c>
      <c r="I10" s="15" t="s">
        <v>68</v>
      </c>
      <c r="J10" s="16"/>
      <c r="K10" t="s">
        <v>48</v>
      </c>
      <c r="M10" s="14" t="s">
        <v>70</v>
      </c>
      <c r="N10" s="14" t="s">
        <v>50</v>
      </c>
    </row>
    <row r="11" spans="1:14" ht="38.25" x14ac:dyDescent="0.25">
      <c r="A11" s="1" t="s">
        <v>71</v>
      </c>
      <c r="B11" s="17">
        <v>4148</v>
      </c>
      <c r="C11" s="1" t="str">
        <f t="shared" si="0"/>
        <v>4148 Secretaría de Cultura</v>
      </c>
      <c r="E11" s="2" t="s">
        <v>72</v>
      </c>
      <c r="G11" s="2" t="s">
        <v>73</v>
      </c>
      <c r="I11" s="15" t="s">
        <v>74</v>
      </c>
      <c r="J11" s="16"/>
      <c r="K11" t="s">
        <v>55</v>
      </c>
      <c r="M11" s="14" t="s">
        <v>76</v>
      </c>
      <c r="N11" s="14" t="s">
        <v>77</v>
      </c>
    </row>
    <row r="12" spans="1:14" ht="38.25" x14ac:dyDescent="0.25">
      <c r="A12" s="1" t="s">
        <v>78</v>
      </c>
      <c r="B12" s="11">
        <v>4124</v>
      </c>
      <c r="C12" s="1" t="str">
        <f t="shared" si="0"/>
        <v>4124 Departamento Administrativo de Control Disciplinario Interno</v>
      </c>
      <c r="E12" s="2" t="s">
        <v>79</v>
      </c>
      <c r="G12" s="2" t="s">
        <v>80</v>
      </c>
      <c r="I12" s="15" t="s">
        <v>81</v>
      </c>
      <c r="J12" s="16"/>
      <c r="K12" t="s">
        <v>62</v>
      </c>
      <c r="M12" s="10" t="s">
        <v>83</v>
      </c>
      <c r="N12" s="10" t="s">
        <v>84</v>
      </c>
    </row>
    <row r="13" spans="1:14" ht="38.25" x14ac:dyDescent="0.25">
      <c r="A13" s="1" t="s">
        <v>85</v>
      </c>
      <c r="B13" s="11">
        <v>4123</v>
      </c>
      <c r="C13" s="1" t="str">
        <f t="shared" si="0"/>
        <v>4123 Departamento Administrativo de Control Interno</v>
      </c>
      <c r="E13" s="2" t="s">
        <v>86</v>
      </c>
      <c r="G13" s="2" t="s">
        <v>87</v>
      </c>
      <c r="I13" s="15" t="s">
        <v>88</v>
      </c>
      <c r="J13" s="16"/>
      <c r="K13" t="s">
        <v>69</v>
      </c>
      <c r="M13" s="10" t="s">
        <v>90</v>
      </c>
      <c r="N13" s="10" t="s">
        <v>91</v>
      </c>
    </row>
    <row r="14" spans="1:14" ht="63.75" x14ac:dyDescent="0.25">
      <c r="A14" s="1" t="s">
        <v>92</v>
      </c>
      <c r="B14" s="12">
        <v>4181</v>
      </c>
      <c r="C14" s="1" t="str">
        <f t="shared" si="0"/>
        <v>4181 Unidad Administrativa Especial de Gestión de Bienes y Servicios</v>
      </c>
      <c r="E14" s="2" t="s">
        <v>93</v>
      </c>
      <c r="G14" s="2" t="s">
        <v>94</v>
      </c>
      <c r="I14" s="15" t="s">
        <v>95</v>
      </c>
      <c r="J14" s="16"/>
      <c r="K14" t="s">
        <v>75</v>
      </c>
      <c r="M14" s="10" t="s">
        <v>97</v>
      </c>
      <c r="N14" s="10" t="s">
        <v>98</v>
      </c>
    </row>
    <row r="15" spans="1:14" ht="38.25" x14ac:dyDescent="0.25">
      <c r="A15" s="12" t="s">
        <v>99</v>
      </c>
      <c r="B15" s="12">
        <v>4112</v>
      </c>
      <c r="C15" s="1" t="str">
        <f t="shared" si="0"/>
        <v>4112 Secretaría de Gobierno</v>
      </c>
      <c r="E15" s="2" t="s">
        <v>100</v>
      </c>
      <c r="G15" s="2" t="s">
        <v>101</v>
      </c>
      <c r="I15" s="15" t="s">
        <v>102</v>
      </c>
      <c r="J15" s="16"/>
      <c r="K15" t="s">
        <v>82</v>
      </c>
      <c r="M15" s="14" t="s">
        <v>104</v>
      </c>
      <c r="N15" s="14" t="s">
        <v>98</v>
      </c>
    </row>
    <row r="16" spans="1:14" ht="38.25" x14ac:dyDescent="0.25">
      <c r="A16" s="1" t="s">
        <v>105</v>
      </c>
      <c r="B16" s="12">
        <v>4135</v>
      </c>
      <c r="C16" s="1" t="str">
        <f t="shared" si="0"/>
        <v>4135 Departamento Administrativo de Contratación Pública</v>
      </c>
      <c r="E16" s="2" t="s">
        <v>106</v>
      </c>
      <c r="G16" s="2" t="s">
        <v>107</v>
      </c>
      <c r="I16" s="15" t="s">
        <v>108</v>
      </c>
      <c r="J16" s="16"/>
      <c r="K16" t="s">
        <v>89</v>
      </c>
      <c r="M16" s="14" t="s">
        <v>110</v>
      </c>
      <c r="N16" s="14" t="s">
        <v>111</v>
      </c>
    </row>
    <row r="17" spans="1:14" ht="25.5" x14ac:dyDescent="0.25">
      <c r="A17" s="1" t="s">
        <v>112</v>
      </c>
      <c r="B17" s="11">
        <v>4121</v>
      </c>
      <c r="C17" s="1" t="str">
        <f t="shared" si="0"/>
        <v>4121 Departamento Administrativo de Gestión Jurídica Pública</v>
      </c>
      <c r="E17" s="2" t="s">
        <v>113</v>
      </c>
      <c r="G17" s="2" t="s">
        <v>114</v>
      </c>
      <c r="I17" s="15" t="s">
        <v>115</v>
      </c>
      <c r="J17" s="16"/>
      <c r="K17" t="s">
        <v>96</v>
      </c>
      <c r="M17" s="10" t="s">
        <v>117</v>
      </c>
      <c r="N17" s="10" t="s">
        <v>118</v>
      </c>
    </row>
    <row r="18" spans="1:14" ht="38.25" x14ac:dyDescent="0.25">
      <c r="A18" s="12" t="s">
        <v>119</v>
      </c>
      <c r="B18" s="12">
        <v>4172</v>
      </c>
      <c r="C18" s="1" t="str">
        <f t="shared" si="0"/>
        <v>4172 Secretaría de Turismo</v>
      </c>
      <c r="E18" s="2" t="s">
        <v>120</v>
      </c>
      <c r="G18" s="2" t="s">
        <v>121</v>
      </c>
      <c r="I18" s="15" t="s">
        <v>122</v>
      </c>
      <c r="J18" s="16"/>
      <c r="K18" t="s">
        <v>103</v>
      </c>
      <c r="M18" s="10" t="s">
        <v>124</v>
      </c>
      <c r="N18" s="10" t="s">
        <v>125</v>
      </c>
    </row>
    <row r="19" spans="1:14" ht="51" x14ac:dyDescent="0.25">
      <c r="A19" s="12" t="s">
        <v>126</v>
      </c>
      <c r="B19" s="12">
        <v>4164</v>
      </c>
      <c r="C19" s="1" t="str">
        <f t="shared" si="0"/>
        <v>4164 Secretaría de Paz y Cultura Ciudadana</v>
      </c>
      <c r="E19" s="2" t="s">
        <v>127</v>
      </c>
      <c r="G19" s="2" t="s">
        <v>128</v>
      </c>
      <c r="I19" s="15" t="s">
        <v>129</v>
      </c>
      <c r="J19" s="16"/>
      <c r="K19" t="s">
        <v>109</v>
      </c>
      <c r="M19" s="14" t="s">
        <v>131</v>
      </c>
      <c r="N19" s="14" t="s">
        <v>132</v>
      </c>
    </row>
    <row r="20" spans="1:14" ht="30" x14ac:dyDescent="0.25">
      <c r="A20" s="1" t="s">
        <v>133</v>
      </c>
      <c r="B20" s="13">
        <v>4162</v>
      </c>
      <c r="C20" s="1" t="str">
        <f t="shared" si="0"/>
        <v>4162 Secretaría del Deporte y la Recreación</v>
      </c>
      <c r="E20" s="2" t="s">
        <v>134</v>
      </c>
      <c r="G20" s="2" t="s">
        <v>135</v>
      </c>
      <c r="I20" s="15" t="s">
        <v>136</v>
      </c>
      <c r="J20" s="16"/>
      <c r="K20" t="s">
        <v>116</v>
      </c>
      <c r="M20" s="14" t="s">
        <v>138</v>
      </c>
      <c r="N20" s="14" t="s">
        <v>139</v>
      </c>
    </row>
    <row r="21" spans="1:14" ht="38.25" x14ac:dyDescent="0.25">
      <c r="A21" s="1" t="s">
        <v>140</v>
      </c>
      <c r="B21" s="12">
        <v>4173</v>
      </c>
      <c r="C21" s="1" t="str">
        <f t="shared" si="0"/>
        <v>4173 Secretaría de Desarrollo Territorial y Participación Ciudadana</v>
      </c>
      <c r="E21" s="2" t="s">
        <v>141</v>
      </c>
      <c r="G21" s="2" t="s">
        <v>142</v>
      </c>
      <c r="I21" s="15" t="s">
        <v>143</v>
      </c>
      <c r="J21" s="16"/>
      <c r="K21" t="s">
        <v>123</v>
      </c>
      <c r="M21" s="14" t="s">
        <v>145</v>
      </c>
      <c r="N21" s="14" t="s">
        <v>146</v>
      </c>
    </row>
    <row r="22" spans="1:14" ht="30" x14ac:dyDescent="0.25">
      <c r="A22" s="1" t="s">
        <v>147</v>
      </c>
      <c r="B22" s="11">
        <v>4146</v>
      </c>
      <c r="C22" s="1" t="str">
        <f t="shared" si="0"/>
        <v>4146 Secretaría de Bienestar Social</v>
      </c>
      <c r="E22" s="2" t="s">
        <v>148</v>
      </c>
      <c r="G22" s="2" t="s">
        <v>149</v>
      </c>
      <c r="I22" s="15" t="s">
        <v>150</v>
      </c>
      <c r="J22" s="16"/>
      <c r="K22" t="s">
        <v>130</v>
      </c>
      <c r="M22" s="14" t="s">
        <v>152</v>
      </c>
      <c r="N22" s="14" t="s">
        <v>153</v>
      </c>
    </row>
    <row r="23" spans="1:14" ht="38.25" x14ac:dyDescent="0.25">
      <c r="A23" s="1" t="s">
        <v>154</v>
      </c>
      <c r="B23" s="11">
        <v>4143</v>
      </c>
      <c r="C23" s="1" t="str">
        <f t="shared" si="0"/>
        <v>4143 Secretaría de Educación</v>
      </c>
      <c r="E23" s="2" t="s">
        <v>155</v>
      </c>
      <c r="G23" s="2" t="s">
        <v>156</v>
      </c>
      <c r="I23" s="15" t="s">
        <v>157</v>
      </c>
      <c r="J23" s="16"/>
      <c r="K23" t="s">
        <v>137</v>
      </c>
      <c r="M23" s="10" t="s">
        <v>159</v>
      </c>
      <c r="N23" s="10" t="s">
        <v>160</v>
      </c>
    </row>
    <row r="24" spans="1:14" ht="51" x14ac:dyDescent="0.25">
      <c r="A24" s="1" t="s">
        <v>161</v>
      </c>
      <c r="B24" s="12">
        <v>4145</v>
      </c>
      <c r="C24" s="1" t="str">
        <f t="shared" si="0"/>
        <v>4145 Secretaría de Salud Pública</v>
      </c>
      <c r="E24" s="2" t="s">
        <v>162</v>
      </c>
      <c r="G24" s="2" t="s">
        <v>163</v>
      </c>
      <c r="I24" s="15" t="s">
        <v>164</v>
      </c>
      <c r="J24" s="16"/>
      <c r="K24" t="s">
        <v>144</v>
      </c>
      <c r="M24" s="14" t="s">
        <v>166</v>
      </c>
      <c r="N24" s="14" t="s">
        <v>167</v>
      </c>
    </row>
    <row r="25" spans="1:14" ht="30" x14ac:dyDescent="0.25">
      <c r="A25" s="1" t="s">
        <v>168</v>
      </c>
      <c r="B25" s="13">
        <v>4151</v>
      </c>
      <c r="C25" s="1" t="str">
        <f t="shared" si="0"/>
        <v>4151 Secretaría de Infraestructura</v>
      </c>
      <c r="E25" s="2" t="s">
        <v>169</v>
      </c>
      <c r="G25" s="2" t="s">
        <v>170</v>
      </c>
      <c r="I25" s="15" t="s">
        <v>171</v>
      </c>
      <c r="J25" s="16"/>
      <c r="K25" t="s">
        <v>151</v>
      </c>
      <c r="M25" s="14" t="s">
        <v>173</v>
      </c>
      <c r="N25" s="14" t="s">
        <v>174</v>
      </c>
    </row>
    <row r="26" spans="1:14" ht="30" x14ac:dyDescent="0.25">
      <c r="A26" s="1" t="s">
        <v>175</v>
      </c>
      <c r="B26" s="11">
        <v>4152</v>
      </c>
      <c r="C26" s="1" t="str">
        <f t="shared" si="0"/>
        <v>4152 Secretaría de Movilidad</v>
      </c>
      <c r="E26" s="2" t="s">
        <v>176</v>
      </c>
      <c r="G26" s="2" t="s">
        <v>177</v>
      </c>
      <c r="I26" s="15" t="s">
        <v>178</v>
      </c>
      <c r="J26" s="16"/>
      <c r="K26" t="s">
        <v>158</v>
      </c>
      <c r="M26" s="14" t="s">
        <v>180</v>
      </c>
      <c r="N26" s="14" t="s">
        <v>181</v>
      </c>
    </row>
    <row r="27" spans="1:14" ht="38.25" x14ac:dyDescent="0.25">
      <c r="A27" s="12" t="s">
        <v>182</v>
      </c>
      <c r="B27" s="12">
        <v>4134</v>
      </c>
      <c r="C27" s="1" t="str">
        <f t="shared" si="0"/>
        <v>4134 Departamento Administrativo de Tecnologías de la Información y las Comunicaciones</v>
      </c>
      <c r="E27" s="2" t="s">
        <v>183</v>
      </c>
      <c r="G27" s="2" t="s">
        <v>184</v>
      </c>
      <c r="I27" s="15" t="s">
        <v>185</v>
      </c>
      <c r="J27" s="16"/>
      <c r="K27" t="s">
        <v>165</v>
      </c>
      <c r="M27" s="14" t="s">
        <v>187</v>
      </c>
      <c r="N27" s="14" t="s">
        <v>188</v>
      </c>
    </row>
    <row r="28" spans="1:14" ht="38.25" x14ac:dyDescent="0.25">
      <c r="A28" s="1" t="s">
        <v>189</v>
      </c>
      <c r="B28" s="11">
        <v>4163</v>
      </c>
      <c r="C28" s="1" t="str">
        <f t="shared" si="0"/>
        <v>4163 Secretaría de Gestión del Riesgo de Emergencias y Desastres</v>
      </c>
      <c r="E28" s="2" t="s">
        <v>190</v>
      </c>
      <c r="G28" s="2" t="s">
        <v>191</v>
      </c>
      <c r="I28" s="15" t="s">
        <v>192</v>
      </c>
      <c r="J28" s="16"/>
      <c r="K28" t="s">
        <v>172</v>
      </c>
      <c r="M28" s="14" t="s">
        <v>194</v>
      </c>
      <c r="N28" s="14" t="s">
        <v>195</v>
      </c>
    </row>
    <row r="29" spans="1:14" ht="38.25" x14ac:dyDescent="0.25">
      <c r="E29" s="2" t="s">
        <v>196</v>
      </c>
      <c r="G29" s="2" t="s">
        <v>197</v>
      </c>
      <c r="I29" s="8" t="s">
        <v>198</v>
      </c>
      <c r="J29" s="9"/>
      <c r="K29" t="s">
        <v>179</v>
      </c>
      <c r="M29" s="10" t="s">
        <v>200</v>
      </c>
      <c r="N29" s="10" t="s">
        <v>201</v>
      </c>
    </row>
    <row r="30" spans="1:14" ht="25.5" x14ac:dyDescent="0.25">
      <c r="E30" s="2" t="s">
        <v>202</v>
      </c>
      <c r="G30" s="2" t="s">
        <v>203</v>
      </c>
      <c r="I30" s="15" t="s">
        <v>204</v>
      </c>
      <c r="J30" s="16"/>
      <c r="K30" t="s">
        <v>186</v>
      </c>
      <c r="M30" s="10" t="s">
        <v>206</v>
      </c>
      <c r="N30" s="10" t="s">
        <v>207</v>
      </c>
    </row>
    <row r="31" spans="1:14" ht="30" x14ac:dyDescent="0.25">
      <c r="E31" s="2" t="s">
        <v>208</v>
      </c>
      <c r="G31" s="2" t="s">
        <v>209</v>
      </c>
      <c r="I31" s="15" t="s">
        <v>210</v>
      </c>
      <c r="J31" s="16"/>
      <c r="K31" t="s">
        <v>193</v>
      </c>
      <c r="M31" s="14" t="s">
        <v>212</v>
      </c>
      <c r="N31" s="14" t="s">
        <v>207</v>
      </c>
    </row>
    <row r="32" spans="1:14" ht="38.25" x14ac:dyDescent="0.25">
      <c r="E32" s="2" t="s">
        <v>213</v>
      </c>
      <c r="G32" s="2" t="s">
        <v>214</v>
      </c>
      <c r="I32" s="15" t="s">
        <v>215</v>
      </c>
      <c r="J32" s="16"/>
      <c r="K32" t="s">
        <v>199</v>
      </c>
      <c r="M32" s="14" t="s">
        <v>217</v>
      </c>
      <c r="N32" s="14" t="s">
        <v>218</v>
      </c>
    </row>
    <row r="33" spans="5:14" ht="25.5" x14ac:dyDescent="0.25">
      <c r="E33" s="2" t="s">
        <v>219</v>
      </c>
      <c r="G33" s="2" t="s">
        <v>220</v>
      </c>
      <c r="I33" s="15" t="s">
        <v>221</v>
      </c>
      <c r="J33" s="16"/>
      <c r="K33" t="s">
        <v>205</v>
      </c>
      <c r="M33" s="10" t="s">
        <v>223</v>
      </c>
      <c r="N33" s="10" t="s">
        <v>224</v>
      </c>
    </row>
    <row r="34" spans="5:14" ht="38.25" x14ac:dyDescent="0.25">
      <c r="E34" s="2" t="s">
        <v>225</v>
      </c>
      <c r="G34" s="2" t="s">
        <v>226</v>
      </c>
      <c r="I34" s="15" t="s">
        <v>227</v>
      </c>
      <c r="J34" s="16"/>
      <c r="K34" t="s">
        <v>211</v>
      </c>
      <c r="M34" s="10" t="s">
        <v>229</v>
      </c>
      <c r="N34" s="10" t="s">
        <v>230</v>
      </c>
    </row>
    <row r="35" spans="5:14" ht="45" x14ac:dyDescent="0.25">
      <c r="E35" s="2" t="s">
        <v>231</v>
      </c>
      <c r="G35" s="2" t="s">
        <v>232</v>
      </c>
      <c r="I35" s="8" t="s">
        <v>233</v>
      </c>
      <c r="J35" s="9"/>
      <c r="K35" t="s">
        <v>216</v>
      </c>
      <c r="M35" s="14" t="s">
        <v>235</v>
      </c>
      <c r="N35" s="14" t="s">
        <v>236</v>
      </c>
    </row>
    <row r="36" spans="5:14" ht="38.25" x14ac:dyDescent="0.25">
      <c r="E36" s="2" t="s">
        <v>237</v>
      </c>
      <c r="G36" s="2" t="s">
        <v>238</v>
      </c>
      <c r="I36" s="15" t="s">
        <v>239</v>
      </c>
      <c r="J36" s="16"/>
      <c r="K36" t="s">
        <v>222</v>
      </c>
      <c r="M36" s="14" t="s">
        <v>241</v>
      </c>
      <c r="N36" s="14" t="s">
        <v>242</v>
      </c>
    </row>
    <row r="37" spans="5:14" ht="30" x14ac:dyDescent="0.25">
      <c r="E37" s="2" t="s">
        <v>243</v>
      </c>
      <c r="G37" s="2" t="s">
        <v>244</v>
      </c>
      <c r="I37" s="15" t="s">
        <v>245</v>
      </c>
      <c r="J37" s="16"/>
      <c r="K37" t="s">
        <v>228</v>
      </c>
      <c r="M37" s="14" t="s">
        <v>247</v>
      </c>
      <c r="N37" s="14" t="s">
        <v>248</v>
      </c>
    </row>
    <row r="38" spans="5:14" ht="38.25" x14ac:dyDescent="0.25">
      <c r="E38" s="2" t="s">
        <v>249</v>
      </c>
      <c r="G38" s="2" t="s">
        <v>250</v>
      </c>
      <c r="I38" s="15" t="s">
        <v>251</v>
      </c>
      <c r="J38" s="16"/>
      <c r="K38" t="s">
        <v>234</v>
      </c>
      <c r="M38" s="14" t="s">
        <v>253</v>
      </c>
      <c r="N38" s="14" t="s">
        <v>254</v>
      </c>
    </row>
    <row r="39" spans="5:14" ht="38.25" x14ac:dyDescent="0.25">
      <c r="E39" s="2" t="s">
        <v>255</v>
      </c>
      <c r="G39" s="2" t="s">
        <v>256</v>
      </c>
      <c r="I39" s="15" t="s">
        <v>257</v>
      </c>
      <c r="J39" s="16"/>
      <c r="K39" t="s">
        <v>240</v>
      </c>
      <c r="M39" s="10" t="s">
        <v>259</v>
      </c>
      <c r="N39" s="10" t="s">
        <v>260</v>
      </c>
    </row>
    <row r="40" spans="5:14" ht="30" x14ac:dyDescent="0.25">
      <c r="E40" s="2" t="s">
        <v>261</v>
      </c>
      <c r="G40" s="2" t="s">
        <v>262</v>
      </c>
      <c r="I40" s="15" t="s">
        <v>263</v>
      </c>
      <c r="J40" s="16"/>
      <c r="K40" t="s">
        <v>246</v>
      </c>
      <c r="M40" s="14" t="s">
        <v>265</v>
      </c>
      <c r="N40" s="14" t="s">
        <v>266</v>
      </c>
    </row>
    <row r="41" spans="5:14" ht="38.25" x14ac:dyDescent="0.25">
      <c r="E41" s="2" t="s">
        <v>267</v>
      </c>
      <c r="G41" s="2" t="s">
        <v>268</v>
      </c>
      <c r="I41" s="15" t="s">
        <v>269</v>
      </c>
      <c r="J41" s="16"/>
      <c r="K41" t="s">
        <v>252</v>
      </c>
      <c r="M41" s="14" t="s">
        <v>271</v>
      </c>
      <c r="N41" s="14" t="s">
        <v>272</v>
      </c>
    </row>
    <row r="42" spans="5:14" ht="30" x14ac:dyDescent="0.25">
      <c r="E42" s="2" t="s">
        <v>273</v>
      </c>
      <c r="G42" s="2" t="s">
        <v>274</v>
      </c>
      <c r="I42" s="15" t="s">
        <v>275</v>
      </c>
      <c r="J42" s="16"/>
      <c r="K42" t="s">
        <v>258</v>
      </c>
      <c r="M42" s="14" t="s">
        <v>277</v>
      </c>
      <c r="N42" s="14" t="s">
        <v>278</v>
      </c>
    </row>
    <row r="43" spans="5:14" ht="38.25" x14ac:dyDescent="0.25">
      <c r="E43" s="2" t="s">
        <v>279</v>
      </c>
      <c r="G43" s="2" t="s">
        <v>280</v>
      </c>
      <c r="I43" s="15" t="s">
        <v>281</v>
      </c>
      <c r="J43" s="16"/>
      <c r="K43" t="s">
        <v>264</v>
      </c>
      <c r="M43" s="14" t="s">
        <v>283</v>
      </c>
      <c r="N43" s="14" t="s">
        <v>284</v>
      </c>
    </row>
    <row r="44" spans="5:14" ht="45" x14ac:dyDescent="0.25">
      <c r="E44" s="2" t="s">
        <v>285</v>
      </c>
      <c r="G44" s="2" t="s">
        <v>286</v>
      </c>
      <c r="I44" s="15" t="s">
        <v>287</v>
      </c>
      <c r="J44" s="16"/>
      <c r="K44" t="s">
        <v>270</v>
      </c>
      <c r="M44" s="14" t="s">
        <v>289</v>
      </c>
      <c r="N44" s="14" t="s">
        <v>290</v>
      </c>
    </row>
    <row r="45" spans="5:14" ht="25.5" x14ac:dyDescent="0.25">
      <c r="E45" s="2" t="s">
        <v>291</v>
      </c>
      <c r="G45" s="2" t="s">
        <v>292</v>
      </c>
      <c r="I45" s="15" t="s">
        <v>293</v>
      </c>
      <c r="J45" s="16"/>
      <c r="K45" t="s">
        <v>276</v>
      </c>
      <c r="M45" s="10" t="s">
        <v>295</v>
      </c>
      <c r="N45" s="10" t="s">
        <v>296</v>
      </c>
    </row>
    <row r="46" spans="5:14" ht="25.5" x14ac:dyDescent="0.25">
      <c r="E46" s="2" t="s">
        <v>297</v>
      </c>
      <c r="G46" s="2" t="s">
        <v>298</v>
      </c>
      <c r="I46" s="15" t="s">
        <v>299</v>
      </c>
      <c r="J46" s="16"/>
      <c r="K46" t="s">
        <v>282</v>
      </c>
      <c r="M46" s="10" t="s">
        <v>301</v>
      </c>
      <c r="N46" s="10" t="s">
        <v>302</v>
      </c>
    </row>
    <row r="47" spans="5:14" ht="30" x14ac:dyDescent="0.25">
      <c r="E47" s="2" t="s">
        <v>303</v>
      </c>
      <c r="G47" s="2" t="s">
        <v>304</v>
      </c>
      <c r="I47" s="15" t="s">
        <v>305</v>
      </c>
      <c r="J47" s="16"/>
      <c r="K47" t="s">
        <v>288</v>
      </c>
      <c r="M47" s="14" t="s">
        <v>307</v>
      </c>
      <c r="N47" s="14" t="s">
        <v>308</v>
      </c>
    </row>
    <row r="48" spans="5:14" ht="38.25" x14ac:dyDescent="0.25">
      <c r="E48" s="2" t="s">
        <v>309</v>
      </c>
      <c r="G48" s="2" t="s">
        <v>310</v>
      </c>
      <c r="I48" s="15" t="s">
        <v>311</v>
      </c>
      <c r="J48" s="16"/>
      <c r="K48" t="s">
        <v>294</v>
      </c>
      <c r="M48" s="14" t="s">
        <v>313</v>
      </c>
      <c r="N48" s="14" t="s">
        <v>314</v>
      </c>
    </row>
    <row r="49" spans="5:14" ht="30" x14ac:dyDescent="0.25">
      <c r="E49" s="2" t="s">
        <v>315</v>
      </c>
      <c r="G49" s="2" t="s">
        <v>316</v>
      </c>
      <c r="I49" s="15" t="s">
        <v>317</v>
      </c>
      <c r="J49" s="16"/>
      <c r="K49" t="s">
        <v>300</v>
      </c>
      <c r="M49" s="14" t="s">
        <v>319</v>
      </c>
      <c r="N49" s="14" t="s">
        <v>320</v>
      </c>
    </row>
    <row r="50" spans="5:14" ht="30" x14ac:dyDescent="0.25">
      <c r="E50" s="2" t="s">
        <v>321</v>
      </c>
      <c r="G50" s="2" t="s">
        <v>322</v>
      </c>
      <c r="I50" s="15" t="s">
        <v>323</v>
      </c>
      <c r="J50" s="16"/>
      <c r="K50" t="s">
        <v>306</v>
      </c>
      <c r="M50" s="14" t="s">
        <v>325</v>
      </c>
      <c r="N50" s="14" t="s">
        <v>326</v>
      </c>
    </row>
    <row r="51" spans="5:14" ht="38.25" x14ac:dyDescent="0.25">
      <c r="E51" s="2" t="s">
        <v>327</v>
      </c>
      <c r="G51" s="2" t="s">
        <v>328</v>
      </c>
      <c r="I51" s="15" t="s">
        <v>329</v>
      </c>
      <c r="J51" s="16"/>
      <c r="K51" t="s">
        <v>312</v>
      </c>
      <c r="M51" s="10" t="s">
        <v>331</v>
      </c>
      <c r="N51" s="10" t="s">
        <v>160</v>
      </c>
    </row>
    <row r="52" spans="5:14" ht="30" x14ac:dyDescent="0.25">
      <c r="E52" s="2" t="s">
        <v>332</v>
      </c>
      <c r="G52" s="2" t="s">
        <v>333</v>
      </c>
      <c r="I52" s="15" t="s">
        <v>334</v>
      </c>
      <c r="J52" s="16"/>
      <c r="K52" t="s">
        <v>318</v>
      </c>
      <c r="M52" s="14" t="s">
        <v>336</v>
      </c>
      <c r="N52" s="14" t="s">
        <v>337</v>
      </c>
    </row>
    <row r="53" spans="5:14" ht="38.25" x14ac:dyDescent="0.25">
      <c r="E53" s="2" t="s">
        <v>338</v>
      </c>
      <c r="G53" s="2" t="s">
        <v>339</v>
      </c>
      <c r="I53" s="15" t="s">
        <v>340</v>
      </c>
      <c r="J53" s="16"/>
      <c r="K53" t="s">
        <v>324</v>
      </c>
      <c r="M53" s="14" t="s">
        <v>342</v>
      </c>
      <c r="N53" s="14" t="s">
        <v>343</v>
      </c>
    </row>
    <row r="54" spans="5:14" ht="38.25" x14ac:dyDescent="0.25">
      <c r="E54" s="2" t="s">
        <v>344</v>
      </c>
      <c r="G54" s="2" t="s">
        <v>345</v>
      </c>
      <c r="I54" s="15" t="s">
        <v>346</v>
      </c>
      <c r="J54" s="16"/>
      <c r="K54" t="s">
        <v>330</v>
      </c>
      <c r="M54" s="14" t="s">
        <v>348</v>
      </c>
      <c r="N54" s="14" t="s">
        <v>349</v>
      </c>
    </row>
    <row r="55" spans="5:14" ht="51" x14ac:dyDescent="0.25">
      <c r="E55" s="2" t="s">
        <v>350</v>
      </c>
      <c r="G55" s="2" t="s">
        <v>351</v>
      </c>
      <c r="I55" s="15" t="s">
        <v>352</v>
      </c>
      <c r="J55" s="16"/>
      <c r="K55" t="s">
        <v>335</v>
      </c>
      <c r="M55" s="14" t="s">
        <v>354</v>
      </c>
      <c r="N55" s="14" t="s">
        <v>355</v>
      </c>
    </row>
    <row r="56" spans="5:14" ht="45" x14ac:dyDescent="0.25">
      <c r="E56" s="2" t="s">
        <v>356</v>
      </c>
      <c r="G56" s="2" t="s">
        <v>357</v>
      </c>
      <c r="I56" s="15" t="s">
        <v>358</v>
      </c>
      <c r="J56" s="16"/>
      <c r="K56" t="s">
        <v>341</v>
      </c>
      <c r="M56" s="14" t="s">
        <v>360</v>
      </c>
      <c r="N56" s="14" t="s">
        <v>361</v>
      </c>
    </row>
    <row r="57" spans="5:14" ht="30" x14ac:dyDescent="0.25">
      <c r="E57" s="2" t="s">
        <v>362</v>
      </c>
      <c r="G57" s="2" t="s">
        <v>363</v>
      </c>
      <c r="I57" s="15" t="s">
        <v>364</v>
      </c>
      <c r="J57" s="16"/>
      <c r="K57" t="s">
        <v>347</v>
      </c>
      <c r="M57" s="14" t="s">
        <v>366</v>
      </c>
      <c r="N57" s="14" t="s">
        <v>367</v>
      </c>
    </row>
    <row r="58" spans="5:14" ht="30" x14ac:dyDescent="0.25">
      <c r="E58" s="2" t="s">
        <v>368</v>
      </c>
      <c r="G58" s="2" t="s">
        <v>369</v>
      </c>
      <c r="I58" s="15" t="s">
        <v>370</v>
      </c>
      <c r="J58" s="16"/>
      <c r="K58" t="s">
        <v>353</v>
      </c>
      <c r="M58" s="14" t="s">
        <v>372</v>
      </c>
      <c r="N58" s="14" t="s">
        <v>373</v>
      </c>
    </row>
    <row r="59" spans="5:14" ht="25.5" x14ac:dyDescent="0.25">
      <c r="E59" s="2" t="s">
        <v>374</v>
      </c>
      <c r="G59" s="2" t="s">
        <v>375</v>
      </c>
      <c r="I59" s="15" t="s">
        <v>376</v>
      </c>
      <c r="J59" s="16"/>
      <c r="K59" t="s">
        <v>359</v>
      </c>
      <c r="M59" s="10" t="s">
        <v>378</v>
      </c>
      <c r="N59" s="10" t="s">
        <v>379</v>
      </c>
    </row>
    <row r="60" spans="5:14" x14ac:dyDescent="0.25">
      <c r="E60" s="2" t="s">
        <v>380</v>
      </c>
      <c r="G60" s="2" t="s">
        <v>381</v>
      </c>
      <c r="I60" s="15" t="s">
        <v>382</v>
      </c>
      <c r="J60" s="16"/>
      <c r="K60" t="s">
        <v>365</v>
      </c>
      <c r="M60" s="14" t="s">
        <v>384</v>
      </c>
      <c r="N60" s="14" t="s">
        <v>385</v>
      </c>
    </row>
    <row r="61" spans="5:14" ht="25.5" x14ac:dyDescent="0.25">
      <c r="E61" s="2" t="s">
        <v>386</v>
      </c>
      <c r="G61" s="2" t="s">
        <v>387</v>
      </c>
      <c r="I61" s="15" t="s">
        <v>388</v>
      </c>
      <c r="J61" s="16"/>
      <c r="K61" t="s">
        <v>371</v>
      </c>
      <c r="M61" s="14" t="s">
        <v>390</v>
      </c>
      <c r="N61" s="14" t="s">
        <v>391</v>
      </c>
    </row>
    <row r="62" spans="5:14" ht="38.25" x14ac:dyDescent="0.25">
      <c r="E62" s="2" t="s">
        <v>392</v>
      </c>
      <c r="G62" s="2" t="s">
        <v>393</v>
      </c>
      <c r="I62" s="15" t="s">
        <v>394</v>
      </c>
      <c r="J62" s="16"/>
      <c r="K62" t="s">
        <v>377</v>
      </c>
      <c r="M62" s="14" t="s">
        <v>396</v>
      </c>
      <c r="N62" s="14" t="s">
        <v>397</v>
      </c>
    </row>
    <row r="63" spans="5:14" ht="25.5" x14ac:dyDescent="0.25">
      <c r="E63" s="2" t="s">
        <v>398</v>
      </c>
      <c r="G63" s="2" t="s">
        <v>399</v>
      </c>
      <c r="I63" s="15" t="s">
        <v>400</v>
      </c>
      <c r="J63" s="16"/>
      <c r="K63" t="s">
        <v>383</v>
      </c>
      <c r="M63" s="10" t="s">
        <v>402</v>
      </c>
      <c r="N63" s="10" t="s">
        <v>403</v>
      </c>
    </row>
    <row r="64" spans="5:14" ht="38.25" x14ac:dyDescent="0.25">
      <c r="E64" s="2" t="s">
        <v>404</v>
      </c>
      <c r="G64" s="2" t="s">
        <v>405</v>
      </c>
      <c r="I64" s="15" t="s">
        <v>406</v>
      </c>
      <c r="J64" s="16"/>
      <c r="K64" t="s">
        <v>389</v>
      </c>
      <c r="M64" s="14" t="s">
        <v>408</v>
      </c>
      <c r="N64" s="14" t="s">
        <v>409</v>
      </c>
    </row>
    <row r="65" spans="5:14" ht="38.25" x14ac:dyDescent="0.25">
      <c r="E65" s="2" t="s">
        <v>410</v>
      </c>
      <c r="G65" s="2" t="s">
        <v>411</v>
      </c>
      <c r="I65" s="15" t="s">
        <v>412</v>
      </c>
      <c r="J65" s="16"/>
      <c r="K65" t="s">
        <v>395</v>
      </c>
      <c r="M65" s="14" t="s">
        <v>414</v>
      </c>
      <c r="N65" s="14" t="s">
        <v>415</v>
      </c>
    </row>
    <row r="66" spans="5:14" ht="45" x14ac:dyDescent="0.25">
      <c r="E66" s="2" t="s">
        <v>416</v>
      </c>
      <c r="G66" s="2" t="s">
        <v>417</v>
      </c>
      <c r="I66" s="15" t="s">
        <v>418</v>
      </c>
      <c r="J66" s="16"/>
      <c r="K66" t="s">
        <v>401</v>
      </c>
      <c r="M66" s="14" t="s">
        <v>420</v>
      </c>
      <c r="N66" s="14" t="s">
        <v>421</v>
      </c>
    </row>
    <row r="67" spans="5:14" ht="30" x14ac:dyDescent="0.25">
      <c r="E67" s="2" t="s">
        <v>422</v>
      </c>
      <c r="G67" s="2" t="s">
        <v>423</v>
      </c>
      <c r="I67" s="15" t="s">
        <v>424</v>
      </c>
      <c r="J67" s="16"/>
      <c r="K67" t="s">
        <v>407</v>
      </c>
      <c r="M67" s="14" t="s">
        <v>426</v>
      </c>
      <c r="N67" s="14" t="s">
        <v>421</v>
      </c>
    </row>
    <row r="68" spans="5:14" ht="63.75" x14ac:dyDescent="0.25">
      <c r="E68" s="2" t="s">
        <v>427</v>
      </c>
      <c r="G68" s="2" t="s">
        <v>428</v>
      </c>
      <c r="I68" s="15" t="s">
        <v>429</v>
      </c>
      <c r="J68" s="16"/>
      <c r="K68" t="s">
        <v>413</v>
      </c>
      <c r="M68" s="14" t="s">
        <v>431</v>
      </c>
      <c r="N68" s="14" t="s">
        <v>432</v>
      </c>
    </row>
    <row r="69" spans="5:14" ht="30" x14ac:dyDescent="0.25">
      <c r="E69" s="2" t="s">
        <v>433</v>
      </c>
      <c r="G69" s="2" t="s">
        <v>434</v>
      </c>
      <c r="I69" s="15" t="s">
        <v>435</v>
      </c>
      <c r="J69" s="16"/>
      <c r="K69" t="s">
        <v>419</v>
      </c>
      <c r="M69" s="14" t="s">
        <v>437</v>
      </c>
      <c r="N69" s="14" t="s">
        <v>438</v>
      </c>
    </row>
    <row r="70" spans="5:14" ht="38.25" x14ac:dyDescent="0.25">
      <c r="E70" s="2" t="s">
        <v>439</v>
      </c>
      <c r="G70" s="2" t="s">
        <v>440</v>
      </c>
      <c r="I70" s="8" t="s">
        <v>441</v>
      </c>
      <c r="J70" s="9"/>
      <c r="K70" t="s">
        <v>425</v>
      </c>
      <c r="M70" s="14" t="s">
        <v>443</v>
      </c>
      <c r="N70" s="14" t="s">
        <v>444</v>
      </c>
    </row>
    <row r="71" spans="5:14" ht="30" x14ac:dyDescent="0.25">
      <c r="E71" s="2" t="s">
        <v>445</v>
      </c>
      <c r="G71" s="2" t="s">
        <v>446</v>
      </c>
      <c r="I71" s="15" t="s">
        <v>447</v>
      </c>
      <c r="J71" s="16"/>
      <c r="K71" t="s">
        <v>430</v>
      </c>
      <c r="M71" s="14" t="s">
        <v>449</v>
      </c>
      <c r="N71" s="14" t="s">
        <v>450</v>
      </c>
    </row>
    <row r="72" spans="5:14" ht="25.5" x14ac:dyDescent="0.25">
      <c r="E72" s="2" t="s">
        <v>451</v>
      </c>
      <c r="G72" s="2" t="s">
        <v>452</v>
      </c>
      <c r="I72" s="15" t="s">
        <v>453</v>
      </c>
      <c r="J72" s="16"/>
      <c r="K72" t="s">
        <v>436</v>
      </c>
      <c r="M72" s="10" t="s">
        <v>455</v>
      </c>
      <c r="N72" s="10" t="s">
        <v>456</v>
      </c>
    </row>
    <row r="73" spans="5:14" ht="30" x14ac:dyDescent="0.25">
      <c r="E73" s="2" t="s">
        <v>457</v>
      </c>
      <c r="G73" s="2" t="s">
        <v>458</v>
      </c>
      <c r="I73" s="15" t="s">
        <v>459</v>
      </c>
      <c r="J73" s="16"/>
      <c r="K73" t="s">
        <v>442</v>
      </c>
      <c r="M73" s="14" t="s">
        <v>461</v>
      </c>
      <c r="N73" s="14" t="s">
        <v>462</v>
      </c>
    </row>
    <row r="74" spans="5:14" ht="30" x14ac:dyDescent="0.25">
      <c r="E74" s="2" t="s">
        <v>463</v>
      </c>
      <c r="G74" s="2" t="s">
        <v>464</v>
      </c>
      <c r="I74" s="8" t="s">
        <v>465</v>
      </c>
      <c r="J74" s="9"/>
      <c r="K74" t="s">
        <v>448</v>
      </c>
      <c r="M74" s="14" t="s">
        <v>467</v>
      </c>
      <c r="N74" s="14" t="s">
        <v>468</v>
      </c>
    </row>
    <row r="75" spans="5:14" ht="30" x14ac:dyDescent="0.25">
      <c r="E75" s="2" t="s">
        <v>469</v>
      </c>
      <c r="G75" s="2" t="s">
        <v>470</v>
      </c>
      <c r="I75" s="8" t="s">
        <v>471</v>
      </c>
      <c r="J75" s="9"/>
      <c r="K75" t="s">
        <v>454</v>
      </c>
      <c r="M75" s="14" t="s">
        <v>473</v>
      </c>
      <c r="N75" s="14" t="s">
        <v>474</v>
      </c>
    </row>
    <row r="76" spans="5:14" ht="45" x14ac:dyDescent="0.25">
      <c r="E76" s="2" t="s">
        <v>475</v>
      </c>
      <c r="G76" s="2" t="s">
        <v>476</v>
      </c>
      <c r="I76" s="8" t="s">
        <v>477</v>
      </c>
      <c r="J76" s="9"/>
      <c r="K76" t="s">
        <v>460</v>
      </c>
      <c r="M76" s="14" t="s">
        <v>479</v>
      </c>
      <c r="N76" s="14" t="s">
        <v>480</v>
      </c>
    </row>
    <row r="77" spans="5:14" ht="38.25" x14ac:dyDescent="0.25">
      <c r="E77" s="2" t="s">
        <v>481</v>
      </c>
      <c r="G77" s="2" t="s">
        <v>482</v>
      </c>
      <c r="I77" s="15" t="s">
        <v>483</v>
      </c>
      <c r="J77" s="16"/>
      <c r="K77" t="s">
        <v>466</v>
      </c>
      <c r="M77" s="10" t="s">
        <v>485</v>
      </c>
      <c r="N77" s="10" t="s">
        <v>486</v>
      </c>
    </row>
    <row r="78" spans="5:14" ht="51" x14ac:dyDescent="0.25">
      <c r="E78" s="2" t="s">
        <v>487</v>
      </c>
      <c r="G78" s="2" t="s">
        <v>488</v>
      </c>
      <c r="I78" s="15" t="s">
        <v>489</v>
      </c>
      <c r="J78" s="16"/>
      <c r="K78" t="s">
        <v>472</v>
      </c>
      <c r="M78" s="10" t="s">
        <v>491</v>
      </c>
      <c r="N78" s="10" t="s">
        <v>492</v>
      </c>
    </row>
    <row r="79" spans="5:14" ht="30" x14ac:dyDescent="0.25">
      <c r="E79" s="2" t="s">
        <v>493</v>
      </c>
      <c r="G79" s="2" t="s">
        <v>494</v>
      </c>
      <c r="I79" s="15" t="s">
        <v>495</v>
      </c>
      <c r="J79" s="16"/>
      <c r="K79" t="s">
        <v>478</v>
      </c>
      <c r="M79" s="14" t="s">
        <v>497</v>
      </c>
      <c r="N79" s="14" t="s">
        <v>498</v>
      </c>
    </row>
    <row r="80" spans="5:14" ht="51" x14ac:dyDescent="0.25">
      <c r="E80" s="2" t="s">
        <v>499</v>
      </c>
      <c r="G80" s="2" t="s">
        <v>500</v>
      </c>
      <c r="I80" s="15" t="s">
        <v>501</v>
      </c>
      <c r="J80" s="16"/>
      <c r="K80" t="s">
        <v>484</v>
      </c>
      <c r="M80" s="14" t="s">
        <v>503</v>
      </c>
      <c r="N80" s="14" t="s">
        <v>504</v>
      </c>
    </row>
    <row r="81" spans="5:14" ht="38.25" x14ac:dyDescent="0.25">
      <c r="E81" s="2" t="s">
        <v>505</v>
      </c>
      <c r="G81" s="2" t="s">
        <v>506</v>
      </c>
      <c r="I81" s="15" t="s">
        <v>507</v>
      </c>
      <c r="J81" s="16"/>
      <c r="K81" t="s">
        <v>490</v>
      </c>
      <c r="M81" s="14" t="s">
        <v>509</v>
      </c>
      <c r="N81" s="14" t="s">
        <v>510</v>
      </c>
    </row>
    <row r="82" spans="5:14" ht="45" x14ac:dyDescent="0.25">
      <c r="E82" s="2" t="s">
        <v>511</v>
      </c>
      <c r="G82" s="2" t="s">
        <v>512</v>
      </c>
      <c r="I82" s="15" t="s">
        <v>513</v>
      </c>
      <c r="J82" s="16"/>
      <c r="K82" t="s">
        <v>496</v>
      </c>
      <c r="M82" s="14" t="s">
        <v>515</v>
      </c>
      <c r="N82" s="14" t="s">
        <v>516</v>
      </c>
    </row>
    <row r="83" spans="5:14" ht="45" x14ac:dyDescent="0.25">
      <c r="E83" s="2" t="s">
        <v>517</v>
      </c>
      <c r="G83" s="2" t="s">
        <v>518</v>
      </c>
      <c r="I83" s="15" t="s">
        <v>519</v>
      </c>
      <c r="J83" s="16"/>
      <c r="K83" t="s">
        <v>502</v>
      </c>
      <c r="M83" s="14" t="s">
        <v>521</v>
      </c>
      <c r="N83" s="14" t="s">
        <v>522</v>
      </c>
    </row>
    <row r="84" spans="5:14" ht="30" x14ac:dyDescent="0.25">
      <c r="E84" s="2" t="s">
        <v>523</v>
      </c>
      <c r="G84" s="2" t="s">
        <v>524</v>
      </c>
      <c r="I84" s="15" t="s">
        <v>525</v>
      </c>
      <c r="J84" s="16"/>
      <c r="K84" t="s">
        <v>508</v>
      </c>
      <c r="M84" s="14" t="s">
        <v>527</v>
      </c>
      <c r="N84" s="14" t="s">
        <v>528</v>
      </c>
    </row>
    <row r="85" spans="5:14" ht="30" x14ac:dyDescent="0.25">
      <c r="E85" s="2" t="s">
        <v>529</v>
      </c>
      <c r="G85" s="2" t="s">
        <v>530</v>
      </c>
      <c r="I85" s="15" t="s">
        <v>531</v>
      </c>
      <c r="J85" s="16"/>
      <c r="K85" t="s">
        <v>514</v>
      </c>
      <c r="M85" s="14" t="s">
        <v>533</v>
      </c>
      <c r="N85" s="14" t="s">
        <v>534</v>
      </c>
    </row>
    <row r="86" spans="5:14" ht="38.25" x14ac:dyDescent="0.25">
      <c r="E86" s="2" t="s">
        <v>535</v>
      </c>
      <c r="G86" s="2" t="s">
        <v>536</v>
      </c>
      <c r="I86" s="15" t="s">
        <v>537</v>
      </c>
      <c r="J86" s="16"/>
      <c r="K86" t="s">
        <v>520</v>
      </c>
      <c r="M86" s="10" t="s">
        <v>539</v>
      </c>
      <c r="N86" s="10" t="s">
        <v>540</v>
      </c>
    </row>
    <row r="87" spans="5:14" ht="30" x14ac:dyDescent="0.25">
      <c r="E87" s="2" t="s">
        <v>541</v>
      </c>
      <c r="G87" s="2" t="s">
        <v>542</v>
      </c>
      <c r="I87" s="15" t="s">
        <v>543</v>
      </c>
      <c r="J87" s="16"/>
      <c r="K87" t="s">
        <v>526</v>
      </c>
      <c r="M87" s="14" t="s">
        <v>545</v>
      </c>
      <c r="N87" s="14" t="s">
        <v>546</v>
      </c>
    </row>
    <row r="88" spans="5:14" ht="25.5" x14ac:dyDescent="0.25">
      <c r="E88" s="2" t="s">
        <v>547</v>
      </c>
      <c r="G88" s="2" t="s">
        <v>548</v>
      </c>
      <c r="I88" s="15" t="s">
        <v>549</v>
      </c>
      <c r="J88" s="16"/>
      <c r="K88" t="s">
        <v>532</v>
      </c>
      <c r="M88" s="14" t="s">
        <v>551</v>
      </c>
      <c r="N88" s="14" t="s">
        <v>552</v>
      </c>
    </row>
    <row r="89" spans="5:14" ht="30" x14ac:dyDescent="0.25">
      <c r="E89" s="2" t="s">
        <v>553</v>
      </c>
      <c r="G89" s="2" t="s">
        <v>554</v>
      </c>
      <c r="I89" s="15" t="s">
        <v>555</v>
      </c>
      <c r="J89" s="16"/>
      <c r="K89" t="s">
        <v>538</v>
      </c>
      <c r="M89" s="14" t="s">
        <v>557</v>
      </c>
      <c r="N89" s="14" t="s">
        <v>558</v>
      </c>
    </row>
    <row r="90" spans="5:14" ht="30" x14ac:dyDescent="0.25">
      <c r="E90" s="2" t="s">
        <v>559</v>
      </c>
      <c r="G90" s="2" t="s">
        <v>560</v>
      </c>
      <c r="I90" s="15" t="s">
        <v>561</v>
      </c>
      <c r="J90" s="16"/>
      <c r="K90" t="s">
        <v>544</v>
      </c>
      <c r="M90" s="14" t="s">
        <v>563</v>
      </c>
      <c r="N90" s="14" t="s">
        <v>564</v>
      </c>
    </row>
    <row r="91" spans="5:14" ht="30" x14ac:dyDescent="0.25">
      <c r="E91" s="2" t="s">
        <v>565</v>
      </c>
      <c r="G91" s="2" t="s">
        <v>566</v>
      </c>
      <c r="I91" s="15" t="s">
        <v>567</v>
      </c>
      <c r="J91" s="16"/>
      <c r="K91" t="s">
        <v>550</v>
      </c>
      <c r="M91" s="14" t="s">
        <v>569</v>
      </c>
      <c r="N91" s="14" t="s">
        <v>570</v>
      </c>
    </row>
    <row r="92" spans="5:14" ht="30" x14ac:dyDescent="0.25">
      <c r="E92" s="2" t="s">
        <v>571</v>
      </c>
      <c r="G92" s="2" t="s">
        <v>572</v>
      </c>
      <c r="I92" s="15" t="s">
        <v>573</v>
      </c>
      <c r="J92" s="16"/>
      <c r="K92" t="s">
        <v>556</v>
      </c>
      <c r="M92" s="14" t="s">
        <v>575</v>
      </c>
      <c r="N92" s="14" t="s">
        <v>576</v>
      </c>
    </row>
    <row r="93" spans="5:14" ht="45" x14ac:dyDescent="0.25">
      <c r="E93" s="2" t="s">
        <v>577</v>
      </c>
      <c r="G93" s="2" t="s">
        <v>578</v>
      </c>
      <c r="I93" s="15" t="s">
        <v>579</v>
      </c>
      <c r="J93" s="16"/>
      <c r="K93" t="s">
        <v>562</v>
      </c>
      <c r="M93" s="14" t="s">
        <v>581</v>
      </c>
      <c r="N93" s="14" t="s">
        <v>582</v>
      </c>
    </row>
    <row r="94" spans="5:14" ht="51" x14ac:dyDescent="0.25">
      <c r="E94" s="2" t="s">
        <v>583</v>
      </c>
      <c r="G94" s="2" t="s">
        <v>584</v>
      </c>
      <c r="I94" s="15" t="s">
        <v>585</v>
      </c>
      <c r="J94" s="16"/>
      <c r="K94" t="s">
        <v>568</v>
      </c>
      <c r="M94" s="14" t="s">
        <v>587</v>
      </c>
      <c r="N94" s="14" t="s">
        <v>588</v>
      </c>
    </row>
    <row r="95" spans="5:14" ht="38.25" x14ac:dyDescent="0.25">
      <c r="E95" s="2" t="s">
        <v>589</v>
      </c>
      <c r="G95" s="2" t="s">
        <v>590</v>
      </c>
      <c r="I95" s="15" t="s">
        <v>591</v>
      </c>
      <c r="J95" s="16"/>
      <c r="K95" t="s">
        <v>574</v>
      </c>
      <c r="M95" s="10" t="s">
        <v>593</v>
      </c>
      <c r="N95" s="10" t="s">
        <v>594</v>
      </c>
    </row>
    <row r="96" spans="5:14" ht="25.5" x14ac:dyDescent="0.25">
      <c r="E96" s="2" t="s">
        <v>595</v>
      </c>
      <c r="G96" s="2" t="s">
        <v>596</v>
      </c>
      <c r="I96" s="15" t="s">
        <v>597</v>
      </c>
      <c r="J96" s="16"/>
      <c r="K96" t="s">
        <v>580</v>
      </c>
      <c r="M96" s="10" t="s">
        <v>599</v>
      </c>
      <c r="N96" s="10" t="s">
        <v>600</v>
      </c>
    </row>
    <row r="97" spans="5:14" ht="25.5" x14ac:dyDescent="0.25">
      <c r="E97" s="2" t="s">
        <v>601</v>
      </c>
      <c r="G97" s="2" t="s">
        <v>602</v>
      </c>
      <c r="I97" s="15" t="s">
        <v>603</v>
      </c>
      <c r="J97" s="16"/>
      <c r="K97" t="s">
        <v>586</v>
      </c>
      <c r="M97" s="14" t="s">
        <v>605</v>
      </c>
      <c r="N97" s="14" t="s">
        <v>606</v>
      </c>
    </row>
    <row r="98" spans="5:14" ht="30" x14ac:dyDescent="0.25">
      <c r="E98" s="2" t="s">
        <v>607</v>
      </c>
      <c r="G98" s="2" t="s">
        <v>608</v>
      </c>
      <c r="I98" s="15" t="s">
        <v>609</v>
      </c>
      <c r="J98" s="16"/>
      <c r="K98" t="s">
        <v>592</v>
      </c>
      <c r="M98" s="14" t="s">
        <v>611</v>
      </c>
      <c r="N98" s="14" t="s">
        <v>612</v>
      </c>
    </row>
    <row r="99" spans="5:14" ht="30" x14ac:dyDescent="0.25">
      <c r="E99" s="2" t="s">
        <v>613</v>
      </c>
      <c r="G99" s="2" t="s">
        <v>614</v>
      </c>
      <c r="I99" s="8" t="s">
        <v>615</v>
      </c>
      <c r="J99" s="9"/>
      <c r="K99" t="s">
        <v>598</v>
      </c>
      <c r="M99" s="14" t="s">
        <v>617</v>
      </c>
      <c r="N99" s="14" t="s">
        <v>618</v>
      </c>
    </row>
    <row r="100" spans="5:14" ht="38.25" x14ac:dyDescent="0.25">
      <c r="E100" s="2" t="s">
        <v>619</v>
      </c>
      <c r="G100" s="2" t="s">
        <v>620</v>
      </c>
      <c r="I100" s="15" t="s">
        <v>621</v>
      </c>
      <c r="J100" s="16"/>
      <c r="K100" t="s">
        <v>604</v>
      </c>
      <c r="M100" s="14" t="s">
        <v>623</v>
      </c>
      <c r="N100" s="14" t="s">
        <v>624</v>
      </c>
    </row>
    <row r="101" spans="5:14" ht="38.25" x14ac:dyDescent="0.25">
      <c r="E101" s="2" t="s">
        <v>625</v>
      </c>
      <c r="G101" s="2" t="s">
        <v>626</v>
      </c>
      <c r="I101" s="15" t="s">
        <v>627</v>
      </c>
      <c r="J101" s="16"/>
      <c r="K101" t="s">
        <v>3928</v>
      </c>
      <c r="M101" s="14" t="s">
        <v>629</v>
      </c>
      <c r="N101" s="14" t="s">
        <v>630</v>
      </c>
    </row>
    <row r="102" spans="5:14" ht="30" x14ac:dyDescent="0.25">
      <c r="E102" s="2" t="s">
        <v>631</v>
      </c>
      <c r="G102" s="2" t="s">
        <v>632</v>
      </c>
      <c r="I102" s="15" t="s">
        <v>633</v>
      </c>
      <c r="J102" s="16"/>
      <c r="K102" t="s">
        <v>3929</v>
      </c>
      <c r="M102" s="14" t="s">
        <v>635</v>
      </c>
      <c r="N102" s="14" t="s">
        <v>636</v>
      </c>
    </row>
    <row r="103" spans="5:14" ht="45" x14ac:dyDescent="0.25">
      <c r="E103" s="2" t="s">
        <v>637</v>
      </c>
      <c r="G103" s="2" t="s">
        <v>638</v>
      </c>
      <c r="I103" s="15" t="s">
        <v>639</v>
      </c>
      <c r="J103" s="16"/>
      <c r="K103" t="s">
        <v>3930</v>
      </c>
      <c r="M103" s="14" t="s">
        <v>641</v>
      </c>
      <c r="N103" s="14" t="s">
        <v>642</v>
      </c>
    </row>
    <row r="104" spans="5:14" ht="51" x14ac:dyDescent="0.25">
      <c r="E104" s="2" t="s">
        <v>643</v>
      </c>
      <c r="G104" s="2" t="s">
        <v>644</v>
      </c>
      <c r="I104" s="15" t="s">
        <v>645</v>
      </c>
      <c r="J104" s="16"/>
      <c r="K104" t="s">
        <v>3931</v>
      </c>
      <c r="M104" s="14" t="s">
        <v>647</v>
      </c>
      <c r="N104" s="14" t="s">
        <v>648</v>
      </c>
    </row>
    <row r="105" spans="5:14" ht="45" x14ac:dyDescent="0.25">
      <c r="E105" s="2" t="s">
        <v>649</v>
      </c>
      <c r="G105" s="2" t="s">
        <v>650</v>
      </c>
      <c r="I105" s="15" t="s">
        <v>651</v>
      </c>
      <c r="J105" s="16"/>
      <c r="K105" t="s">
        <v>3932</v>
      </c>
      <c r="M105" s="14" t="s">
        <v>653</v>
      </c>
      <c r="N105" s="14" t="s">
        <v>654</v>
      </c>
    </row>
    <row r="106" spans="5:14" ht="38.25" x14ac:dyDescent="0.25">
      <c r="E106" s="2" t="s">
        <v>655</v>
      </c>
      <c r="G106" s="2" t="s">
        <v>656</v>
      </c>
      <c r="I106" s="15" t="s">
        <v>657</v>
      </c>
      <c r="J106" s="16"/>
      <c r="K106" t="s">
        <v>3933</v>
      </c>
      <c r="M106" s="14" t="s">
        <v>659</v>
      </c>
      <c r="N106" s="14" t="s">
        <v>660</v>
      </c>
    </row>
    <row r="107" spans="5:14" ht="25.5" x14ac:dyDescent="0.25">
      <c r="E107" s="2" t="s">
        <v>661</v>
      </c>
      <c r="G107" s="2" t="s">
        <v>662</v>
      </c>
      <c r="I107" s="15" t="s">
        <v>663</v>
      </c>
      <c r="J107" s="16"/>
      <c r="K107" t="s">
        <v>3934</v>
      </c>
      <c r="M107" s="10" t="s">
        <v>665</v>
      </c>
      <c r="N107" s="10" t="s">
        <v>666</v>
      </c>
    </row>
    <row r="108" spans="5:14" ht="45" x14ac:dyDescent="0.25">
      <c r="E108" s="2" t="s">
        <v>667</v>
      </c>
      <c r="G108" s="2" t="s">
        <v>668</v>
      </c>
      <c r="I108" s="15" t="s">
        <v>669</v>
      </c>
      <c r="J108" s="16"/>
      <c r="K108" t="s">
        <v>3935</v>
      </c>
      <c r="M108" s="14" t="s">
        <v>671</v>
      </c>
      <c r="N108" s="14" t="s">
        <v>672</v>
      </c>
    </row>
    <row r="109" spans="5:14" ht="51" x14ac:dyDescent="0.25">
      <c r="E109" s="2" t="s">
        <v>673</v>
      </c>
      <c r="G109" s="2" t="s">
        <v>674</v>
      </c>
      <c r="I109" s="15" t="s">
        <v>675</v>
      </c>
      <c r="J109" s="16"/>
      <c r="K109" t="s">
        <v>3936</v>
      </c>
      <c r="M109" s="10" t="s">
        <v>677</v>
      </c>
      <c r="N109" s="10" t="s">
        <v>678</v>
      </c>
    </row>
    <row r="110" spans="5:14" ht="45" x14ac:dyDescent="0.25">
      <c r="E110" s="2" t="s">
        <v>679</v>
      </c>
      <c r="G110" s="2" t="s">
        <v>680</v>
      </c>
      <c r="I110" s="15" t="s">
        <v>681</v>
      </c>
      <c r="J110" s="16"/>
      <c r="K110" t="s">
        <v>3937</v>
      </c>
      <c r="M110" s="14" t="s">
        <v>683</v>
      </c>
      <c r="N110" s="14" t="s">
        <v>684</v>
      </c>
    </row>
    <row r="111" spans="5:14" ht="51" x14ac:dyDescent="0.25">
      <c r="E111" s="2" t="s">
        <v>685</v>
      </c>
      <c r="G111" s="2" t="s">
        <v>686</v>
      </c>
      <c r="I111" s="8" t="s">
        <v>687</v>
      </c>
      <c r="J111" s="9"/>
      <c r="K111" t="s">
        <v>3938</v>
      </c>
      <c r="M111" s="14" t="s">
        <v>689</v>
      </c>
      <c r="N111" s="14" t="s">
        <v>690</v>
      </c>
    </row>
    <row r="112" spans="5:14" ht="30" x14ac:dyDescent="0.25">
      <c r="E112" s="2" t="s">
        <v>691</v>
      </c>
      <c r="G112" s="2" t="s">
        <v>692</v>
      </c>
      <c r="I112" s="8" t="s">
        <v>693</v>
      </c>
      <c r="J112" s="9"/>
      <c r="K112" t="s">
        <v>3939</v>
      </c>
      <c r="M112" s="14" t="s">
        <v>695</v>
      </c>
      <c r="N112" s="14" t="s">
        <v>696</v>
      </c>
    </row>
    <row r="113" spans="5:14" ht="38.25" x14ac:dyDescent="0.25">
      <c r="E113" s="2" t="s">
        <v>697</v>
      </c>
      <c r="G113" s="2" t="s">
        <v>698</v>
      </c>
      <c r="I113" s="15" t="s">
        <v>699</v>
      </c>
      <c r="J113" s="16"/>
      <c r="K113" t="s">
        <v>610</v>
      </c>
      <c r="M113" s="10" t="s">
        <v>700</v>
      </c>
      <c r="N113" s="10" t="s">
        <v>701</v>
      </c>
    </row>
    <row r="114" spans="5:14" ht="25.5" x14ac:dyDescent="0.25">
      <c r="E114" s="2" t="s">
        <v>702</v>
      </c>
      <c r="G114" s="2" t="s">
        <v>703</v>
      </c>
      <c r="I114" s="15" t="s">
        <v>704</v>
      </c>
      <c r="J114" s="16"/>
      <c r="K114" t="s">
        <v>616</v>
      </c>
      <c r="M114" s="14" t="s">
        <v>706</v>
      </c>
      <c r="N114" s="14" t="s">
        <v>707</v>
      </c>
    </row>
    <row r="115" spans="5:14" ht="45" x14ac:dyDescent="0.25">
      <c r="E115" s="2" t="s">
        <v>708</v>
      </c>
      <c r="G115" s="2" t="s">
        <v>709</v>
      </c>
      <c r="I115" s="15" t="s">
        <v>710</v>
      </c>
      <c r="J115" s="16"/>
      <c r="K115" t="s">
        <v>622</v>
      </c>
      <c r="M115" s="14" t="s">
        <v>712</v>
      </c>
      <c r="N115" s="14" t="s">
        <v>713</v>
      </c>
    </row>
    <row r="116" spans="5:14" ht="38.25" x14ac:dyDescent="0.25">
      <c r="E116" s="2" t="s">
        <v>714</v>
      </c>
      <c r="G116" s="2" t="s">
        <v>715</v>
      </c>
      <c r="I116" s="15" t="s">
        <v>716</v>
      </c>
      <c r="J116" s="16"/>
      <c r="K116" t="s">
        <v>628</v>
      </c>
      <c r="M116" s="14" t="s">
        <v>718</v>
      </c>
      <c r="N116" s="14" t="s">
        <v>719</v>
      </c>
    </row>
    <row r="117" spans="5:14" ht="30" x14ac:dyDescent="0.25">
      <c r="E117" s="2" t="s">
        <v>720</v>
      </c>
      <c r="G117" s="2" t="s">
        <v>721</v>
      </c>
      <c r="I117" s="15" t="s">
        <v>722</v>
      </c>
      <c r="J117" s="16"/>
      <c r="K117" t="s">
        <v>634</v>
      </c>
      <c r="M117" s="14" t="s">
        <v>724</v>
      </c>
      <c r="N117" s="14" t="s">
        <v>725</v>
      </c>
    </row>
    <row r="118" spans="5:14" ht="38.25" x14ac:dyDescent="0.25">
      <c r="E118" s="2" t="s">
        <v>726</v>
      </c>
      <c r="G118" s="2" t="s">
        <v>727</v>
      </c>
      <c r="I118" s="15" t="s">
        <v>728</v>
      </c>
      <c r="J118" s="16"/>
      <c r="K118" t="s">
        <v>640</v>
      </c>
      <c r="M118" s="10" t="s">
        <v>730</v>
      </c>
      <c r="N118" s="10" t="s">
        <v>731</v>
      </c>
    </row>
    <row r="119" spans="5:14" ht="63.75" x14ac:dyDescent="0.25">
      <c r="E119" s="2" t="s">
        <v>732</v>
      </c>
      <c r="G119" s="2" t="s">
        <v>733</v>
      </c>
      <c r="I119" s="8" t="s">
        <v>734</v>
      </c>
      <c r="J119" s="9"/>
      <c r="K119" t="s">
        <v>646</v>
      </c>
      <c r="M119" s="14" t="s">
        <v>736</v>
      </c>
      <c r="N119" s="14" t="s">
        <v>737</v>
      </c>
    </row>
    <row r="120" spans="5:14" ht="30" x14ac:dyDescent="0.25">
      <c r="E120" s="2" t="s">
        <v>738</v>
      </c>
      <c r="G120" s="2" t="s">
        <v>739</v>
      </c>
      <c r="I120" s="15" t="s">
        <v>740</v>
      </c>
      <c r="J120" s="16"/>
      <c r="K120" t="s">
        <v>652</v>
      </c>
      <c r="M120" s="14" t="s">
        <v>742</v>
      </c>
      <c r="N120" s="14" t="s">
        <v>743</v>
      </c>
    </row>
    <row r="121" spans="5:14" ht="30" x14ac:dyDescent="0.25">
      <c r="E121" s="2" t="s">
        <v>744</v>
      </c>
      <c r="G121" s="2" t="s">
        <v>745</v>
      </c>
      <c r="I121" s="15" t="s">
        <v>746</v>
      </c>
      <c r="J121" s="16"/>
      <c r="K121" t="s">
        <v>658</v>
      </c>
      <c r="M121" s="14" t="s">
        <v>747</v>
      </c>
      <c r="N121" s="14" t="s">
        <v>748</v>
      </c>
    </row>
    <row r="122" spans="5:14" ht="25.5" x14ac:dyDescent="0.25">
      <c r="E122" s="2" t="s">
        <v>749</v>
      </c>
      <c r="G122" s="2" t="s">
        <v>750</v>
      </c>
      <c r="I122" s="8" t="s">
        <v>751</v>
      </c>
      <c r="J122" s="9"/>
      <c r="K122" t="s">
        <v>664</v>
      </c>
      <c r="M122" s="10" t="s">
        <v>753</v>
      </c>
      <c r="N122" s="10" t="s">
        <v>754</v>
      </c>
    </row>
    <row r="123" spans="5:14" ht="45" x14ac:dyDescent="0.25">
      <c r="E123" s="2" t="s">
        <v>755</v>
      </c>
      <c r="G123" s="2" t="s">
        <v>756</v>
      </c>
      <c r="I123" s="8" t="s">
        <v>757</v>
      </c>
      <c r="J123" s="9"/>
      <c r="K123" t="s">
        <v>670</v>
      </c>
      <c r="M123" s="14" t="s">
        <v>759</v>
      </c>
      <c r="N123" s="14" t="s">
        <v>760</v>
      </c>
    </row>
    <row r="124" spans="5:14" ht="45" x14ac:dyDescent="0.25">
      <c r="E124" s="2" t="s">
        <v>761</v>
      </c>
      <c r="G124" s="2" t="s">
        <v>762</v>
      </c>
      <c r="I124" s="15" t="s">
        <v>763</v>
      </c>
      <c r="J124" s="16"/>
      <c r="K124" t="s">
        <v>676</v>
      </c>
      <c r="M124" s="14" t="s">
        <v>765</v>
      </c>
      <c r="N124" s="14" t="s">
        <v>766</v>
      </c>
    </row>
    <row r="125" spans="5:14" ht="30" x14ac:dyDescent="0.25">
      <c r="E125" s="2" t="s">
        <v>767</v>
      </c>
      <c r="G125" s="2" t="s">
        <v>768</v>
      </c>
      <c r="I125" s="15" t="s">
        <v>769</v>
      </c>
      <c r="J125" s="16"/>
      <c r="K125" t="s">
        <v>682</v>
      </c>
      <c r="M125" s="14" t="s">
        <v>771</v>
      </c>
      <c r="N125" s="14" t="s">
        <v>772</v>
      </c>
    </row>
    <row r="126" spans="5:14" ht="38.25" x14ac:dyDescent="0.25">
      <c r="E126" s="2" t="s">
        <v>773</v>
      </c>
      <c r="G126" s="2" t="s">
        <v>774</v>
      </c>
      <c r="I126" s="15" t="s">
        <v>775</v>
      </c>
      <c r="J126" s="16"/>
      <c r="K126" t="s">
        <v>688</v>
      </c>
      <c r="M126" s="10" t="s">
        <v>777</v>
      </c>
      <c r="N126" s="10" t="s">
        <v>778</v>
      </c>
    </row>
    <row r="127" spans="5:14" ht="38.25" x14ac:dyDescent="0.25">
      <c r="E127" s="2" t="s">
        <v>779</v>
      </c>
      <c r="G127" s="2" t="s">
        <v>780</v>
      </c>
      <c r="I127" s="15" t="s">
        <v>781</v>
      </c>
      <c r="J127" s="16"/>
      <c r="K127" t="s">
        <v>694</v>
      </c>
      <c r="M127" s="14" t="s">
        <v>783</v>
      </c>
      <c r="N127" s="14" t="s">
        <v>784</v>
      </c>
    </row>
    <row r="128" spans="5:14" ht="45" x14ac:dyDescent="0.25">
      <c r="E128" s="2" t="s">
        <v>785</v>
      </c>
      <c r="G128" s="2" t="s">
        <v>786</v>
      </c>
      <c r="I128" s="15" t="s">
        <v>787</v>
      </c>
      <c r="J128" s="16"/>
      <c r="K128" t="s">
        <v>3940</v>
      </c>
      <c r="M128" s="14" t="s">
        <v>789</v>
      </c>
      <c r="N128" s="14" t="s">
        <v>790</v>
      </c>
    </row>
    <row r="129" spans="5:14" ht="30" x14ac:dyDescent="0.25">
      <c r="E129" s="2" t="s">
        <v>791</v>
      </c>
      <c r="G129" s="2" t="s">
        <v>792</v>
      </c>
      <c r="I129" s="15" t="s">
        <v>793</v>
      </c>
      <c r="J129" s="16"/>
      <c r="K129" t="s">
        <v>705</v>
      </c>
      <c r="M129" s="14" t="s">
        <v>795</v>
      </c>
      <c r="N129" s="14" t="s">
        <v>796</v>
      </c>
    </row>
    <row r="130" spans="5:14" ht="38.25" x14ac:dyDescent="0.25">
      <c r="E130" s="2" t="s">
        <v>797</v>
      </c>
      <c r="G130" s="2" t="s">
        <v>798</v>
      </c>
      <c r="I130" s="15" t="s">
        <v>799</v>
      </c>
      <c r="J130" s="16"/>
      <c r="K130" t="s">
        <v>711</v>
      </c>
      <c r="M130" s="10" t="s">
        <v>801</v>
      </c>
      <c r="N130" s="10" t="s">
        <v>802</v>
      </c>
    </row>
    <row r="131" spans="5:14" ht="25.5" x14ac:dyDescent="0.25">
      <c r="E131" s="2" t="s">
        <v>803</v>
      </c>
      <c r="G131" s="2" t="s">
        <v>804</v>
      </c>
      <c r="I131" s="15" t="s">
        <v>805</v>
      </c>
      <c r="J131" s="16"/>
      <c r="K131" t="s">
        <v>717</v>
      </c>
      <c r="M131" s="10" t="s">
        <v>807</v>
      </c>
      <c r="N131" s="10" t="s">
        <v>808</v>
      </c>
    </row>
    <row r="132" spans="5:14" ht="30" x14ac:dyDescent="0.25">
      <c r="E132" s="2" t="s">
        <v>809</v>
      </c>
      <c r="G132" s="2" t="s">
        <v>810</v>
      </c>
      <c r="I132" s="15" t="s">
        <v>811</v>
      </c>
      <c r="J132" s="16"/>
      <c r="K132" t="s">
        <v>723</v>
      </c>
      <c r="M132" s="14" t="s">
        <v>813</v>
      </c>
      <c r="N132" s="14" t="s">
        <v>814</v>
      </c>
    </row>
    <row r="133" spans="5:14" ht="45" x14ac:dyDescent="0.25">
      <c r="E133" s="2" t="s">
        <v>815</v>
      </c>
      <c r="G133" s="2" t="s">
        <v>816</v>
      </c>
      <c r="I133" s="15" t="s">
        <v>817</v>
      </c>
      <c r="J133" s="16"/>
      <c r="K133" t="s">
        <v>729</v>
      </c>
      <c r="M133" s="14" t="s">
        <v>819</v>
      </c>
      <c r="N133" s="14" t="s">
        <v>820</v>
      </c>
    </row>
    <row r="134" spans="5:14" ht="45" x14ac:dyDescent="0.25">
      <c r="E134" s="2" t="s">
        <v>821</v>
      </c>
      <c r="G134" s="2" t="s">
        <v>822</v>
      </c>
      <c r="I134" s="15" t="s">
        <v>823</v>
      </c>
      <c r="J134" s="16"/>
      <c r="K134" t="s">
        <v>735</v>
      </c>
      <c r="M134" s="14" t="s">
        <v>825</v>
      </c>
      <c r="N134" s="14" t="s">
        <v>826</v>
      </c>
    </row>
    <row r="135" spans="5:14" ht="38.25" x14ac:dyDescent="0.25">
      <c r="E135" s="2" t="s">
        <v>827</v>
      </c>
      <c r="G135" s="2" t="s">
        <v>828</v>
      </c>
      <c r="I135" s="8" t="s">
        <v>829</v>
      </c>
      <c r="J135" s="9"/>
      <c r="K135" t="s">
        <v>741</v>
      </c>
      <c r="M135" s="10" t="s">
        <v>831</v>
      </c>
      <c r="N135" s="10" t="s">
        <v>832</v>
      </c>
    </row>
    <row r="136" spans="5:14" x14ac:dyDescent="0.25">
      <c r="E136" s="2" t="s">
        <v>833</v>
      </c>
      <c r="G136" s="2" t="s">
        <v>834</v>
      </c>
      <c r="I136" s="15" t="s">
        <v>835</v>
      </c>
      <c r="J136" s="16"/>
      <c r="K136" t="s">
        <v>3941</v>
      </c>
      <c r="M136" s="14" t="s">
        <v>837</v>
      </c>
      <c r="N136" s="14" t="s">
        <v>838</v>
      </c>
    </row>
    <row r="137" spans="5:14" ht="30" x14ac:dyDescent="0.25">
      <c r="E137" s="2" t="s">
        <v>839</v>
      </c>
      <c r="G137" s="2" t="s">
        <v>840</v>
      </c>
      <c r="I137" s="15" t="s">
        <v>841</v>
      </c>
      <c r="J137" s="16"/>
      <c r="K137" t="s">
        <v>752</v>
      </c>
      <c r="M137" s="14" t="s">
        <v>843</v>
      </c>
      <c r="N137" s="14" t="s">
        <v>844</v>
      </c>
    </row>
    <row r="138" spans="5:14" ht="30" x14ac:dyDescent="0.25">
      <c r="E138" s="2" t="s">
        <v>845</v>
      </c>
      <c r="G138" s="2" t="s">
        <v>846</v>
      </c>
      <c r="I138" s="15" t="s">
        <v>847</v>
      </c>
      <c r="J138" s="16"/>
      <c r="K138" t="s">
        <v>758</v>
      </c>
      <c r="M138" s="14" t="s">
        <v>849</v>
      </c>
      <c r="N138" s="14" t="s">
        <v>850</v>
      </c>
    </row>
    <row r="139" spans="5:14" ht="30" x14ac:dyDescent="0.25">
      <c r="E139" s="2" t="s">
        <v>851</v>
      </c>
      <c r="G139" s="2" t="s">
        <v>852</v>
      </c>
      <c r="I139" s="15" t="s">
        <v>853</v>
      </c>
      <c r="J139" s="16"/>
      <c r="K139" t="s">
        <v>764</v>
      </c>
      <c r="M139" s="14" t="s">
        <v>855</v>
      </c>
      <c r="N139" s="14" t="s">
        <v>856</v>
      </c>
    </row>
    <row r="140" spans="5:14" ht="38.25" x14ac:dyDescent="0.25">
      <c r="E140" s="2" t="s">
        <v>857</v>
      </c>
      <c r="G140" s="2" t="s">
        <v>858</v>
      </c>
      <c r="I140" s="15" t="s">
        <v>859</v>
      </c>
      <c r="J140" s="16"/>
      <c r="K140" t="s">
        <v>770</v>
      </c>
      <c r="M140" s="10" t="s">
        <v>861</v>
      </c>
      <c r="N140" s="10" t="s">
        <v>862</v>
      </c>
    </row>
    <row r="141" spans="5:14" ht="25.5" x14ac:dyDescent="0.25">
      <c r="E141" s="2" t="s">
        <v>863</v>
      </c>
      <c r="G141" s="2" t="s">
        <v>864</v>
      </c>
      <c r="I141" s="15" t="s">
        <v>865</v>
      </c>
      <c r="J141" s="16"/>
      <c r="K141" t="s">
        <v>776</v>
      </c>
      <c r="M141" s="14" t="s">
        <v>867</v>
      </c>
      <c r="N141" s="14" t="s">
        <v>868</v>
      </c>
    </row>
    <row r="142" spans="5:14" ht="25.5" x14ac:dyDescent="0.25">
      <c r="E142" s="2" t="s">
        <v>869</v>
      </c>
      <c r="G142" s="2" t="s">
        <v>870</v>
      </c>
      <c r="I142" s="15" t="s">
        <v>871</v>
      </c>
      <c r="J142" s="16"/>
      <c r="K142" t="s">
        <v>782</v>
      </c>
      <c r="M142" s="10" t="s">
        <v>873</v>
      </c>
      <c r="N142" s="10" t="s">
        <v>874</v>
      </c>
    </row>
    <row r="143" spans="5:14" ht="30" x14ac:dyDescent="0.25">
      <c r="E143" s="2" t="s">
        <v>875</v>
      </c>
      <c r="G143" s="2" t="s">
        <v>876</v>
      </c>
      <c r="I143" s="15" t="s">
        <v>877</v>
      </c>
      <c r="J143" s="16"/>
      <c r="K143" t="s">
        <v>788</v>
      </c>
      <c r="M143" s="14" t="s">
        <v>879</v>
      </c>
      <c r="N143" s="14" t="s">
        <v>880</v>
      </c>
    </row>
    <row r="144" spans="5:14" ht="38.25" x14ac:dyDescent="0.25">
      <c r="E144" s="2" t="s">
        <v>881</v>
      </c>
      <c r="G144" s="2" t="s">
        <v>882</v>
      </c>
      <c r="I144" s="15" t="s">
        <v>883</v>
      </c>
      <c r="J144" s="16"/>
      <c r="K144" t="s">
        <v>794</v>
      </c>
      <c r="M144" s="14" t="s">
        <v>885</v>
      </c>
      <c r="N144" s="14" t="s">
        <v>886</v>
      </c>
    </row>
    <row r="145" spans="5:14" ht="25.5" x14ac:dyDescent="0.25">
      <c r="E145" s="2" t="s">
        <v>887</v>
      </c>
      <c r="G145" s="2" t="s">
        <v>888</v>
      </c>
      <c r="I145" s="15" t="s">
        <v>889</v>
      </c>
      <c r="J145" s="16"/>
      <c r="K145" t="s">
        <v>800</v>
      </c>
      <c r="M145" s="10" t="s">
        <v>891</v>
      </c>
      <c r="N145" s="10" t="s">
        <v>892</v>
      </c>
    </row>
    <row r="146" spans="5:14" ht="30" x14ac:dyDescent="0.25">
      <c r="E146" s="2" t="s">
        <v>893</v>
      </c>
      <c r="G146" s="2" t="s">
        <v>894</v>
      </c>
      <c r="I146" s="15" t="s">
        <v>895</v>
      </c>
      <c r="J146" s="16"/>
      <c r="K146" t="s">
        <v>806</v>
      </c>
      <c r="M146" s="14" t="s">
        <v>897</v>
      </c>
      <c r="N146" s="14" t="s">
        <v>898</v>
      </c>
    </row>
    <row r="147" spans="5:14" ht="30" x14ac:dyDescent="0.25">
      <c r="E147" s="2" t="s">
        <v>899</v>
      </c>
      <c r="G147" s="2" t="s">
        <v>900</v>
      </c>
      <c r="I147" s="15" t="s">
        <v>901</v>
      </c>
      <c r="J147" s="16"/>
      <c r="K147" t="s">
        <v>812</v>
      </c>
      <c r="M147" s="14" t="s">
        <v>903</v>
      </c>
      <c r="N147" s="14" t="s">
        <v>904</v>
      </c>
    </row>
    <row r="148" spans="5:14" ht="25.5" x14ac:dyDescent="0.25">
      <c r="E148" s="2" t="s">
        <v>905</v>
      </c>
      <c r="G148" s="2" t="s">
        <v>906</v>
      </c>
      <c r="I148" s="15" t="s">
        <v>907</v>
      </c>
      <c r="J148" s="16"/>
      <c r="K148" t="s">
        <v>818</v>
      </c>
      <c r="M148" s="10" t="s">
        <v>909</v>
      </c>
      <c r="N148" s="10" t="s">
        <v>910</v>
      </c>
    </row>
    <row r="149" spans="5:14" ht="30" x14ac:dyDescent="0.25">
      <c r="E149" s="2" t="s">
        <v>911</v>
      </c>
      <c r="G149" s="2" t="s">
        <v>912</v>
      </c>
      <c r="I149" s="15" t="s">
        <v>913</v>
      </c>
      <c r="J149" s="16"/>
      <c r="K149" t="s">
        <v>824</v>
      </c>
      <c r="M149" s="14" t="s">
        <v>915</v>
      </c>
      <c r="N149" s="14" t="s">
        <v>916</v>
      </c>
    </row>
    <row r="150" spans="5:14" ht="51" x14ac:dyDescent="0.25">
      <c r="E150" s="2" t="s">
        <v>917</v>
      </c>
      <c r="G150" s="2" t="s">
        <v>918</v>
      </c>
      <c r="I150" s="15" t="s">
        <v>919</v>
      </c>
      <c r="J150" s="16"/>
      <c r="K150" t="s">
        <v>830</v>
      </c>
      <c r="M150" s="14" t="s">
        <v>921</v>
      </c>
      <c r="N150" s="14" t="s">
        <v>922</v>
      </c>
    </row>
    <row r="151" spans="5:14" ht="25.5" x14ac:dyDescent="0.25">
      <c r="E151" s="2" t="s">
        <v>923</v>
      </c>
      <c r="G151" s="2" t="s">
        <v>924</v>
      </c>
      <c r="I151" s="15" t="s">
        <v>925</v>
      </c>
      <c r="J151" s="16"/>
      <c r="K151" t="s">
        <v>836</v>
      </c>
      <c r="M151" s="10" t="s">
        <v>927</v>
      </c>
      <c r="N151" s="10" t="s">
        <v>928</v>
      </c>
    </row>
    <row r="152" spans="5:14" ht="30" x14ac:dyDescent="0.25">
      <c r="E152" s="2" t="s">
        <v>929</v>
      </c>
      <c r="G152" s="2" t="s">
        <v>930</v>
      </c>
      <c r="I152" s="15" t="s">
        <v>931</v>
      </c>
      <c r="J152" s="16"/>
      <c r="K152" t="s">
        <v>842</v>
      </c>
      <c r="M152" s="14" t="s">
        <v>933</v>
      </c>
      <c r="N152" s="14" t="s">
        <v>934</v>
      </c>
    </row>
    <row r="153" spans="5:14" ht="30" x14ac:dyDescent="0.25">
      <c r="E153" s="2" t="s">
        <v>935</v>
      </c>
      <c r="G153" s="2" t="s">
        <v>936</v>
      </c>
      <c r="I153" s="15" t="s">
        <v>937</v>
      </c>
      <c r="J153" s="16"/>
      <c r="K153" t="s">
        <v>848</v>
      </c>
      <c r="M153" s="14" t="s">
        <v>939</v>
      </c>
      <c r="N153" s="14" t="s">
        <v>940</v>
      </c>
    </row>
    <row r="154" spans="5:14" ht="25.5" x14ac:dyDescent="0.25">
      <c r="E154" s="2" t="s">
        <v>941</v>
      </c>
      <c r="G154" s="2" t="s">
        <v>942</v>
      </c>
      <c r="I154" s="15" t="s">
        <v>943</v>
      </c>
      <c r="J154" s="16"/>
      <c r="K154" t="s">
        <v>854</v>
      </c>
      <c r="M154" s="10" t="s">
        <v>945</v>
      </c>
      <c r="N154" s="10" t="s">
        <v>946</v>
      </c>
    </row>
    <row r="155" spans="5:14" ht="30" x14ac:dyDescent="0.25">
      <c r="E155" s="2" t="s">
        <v>947</v>
      </c>
      <c r="G155" s="2" t="s">
        <v>948</v>
      </c>
      <c r="I155" s="15" t="s">
        <v>949</v>
      </c>
      <c r="J155" s="16"/>
      <c r="K155" t="s">
        <v>860</v>
      </c>
      <c r="M155" s="14" t="s">
        <v>951</v>
      </c>
      <c r="N155" s="14" t="s">
        <v>952</v>
      </c>
    </row>
    <row r="156" spans="5:14" ht="30" x14ac:dyDescent="0.25">
      <c r="E156" s="2" t="s">
        <v>953</v>
      </c>
      <c r="G156" s="2" t="s">
        <v>954</v>
      </c>
      <c r="I156" s="15" t="s">
        <v>955</v>
      </c>
      <c r="J156" s="16"/>
      <c r="K156" t="s">
        <v>866</v>
      </c>
      <c r="M156" s="14" t="s">
        <v>957</v>
      </c>
      <c r="N156" s="14" t="s">
        <v>958</v>
      </c>
    </row>
    <row r="157" spans="5:14" ht="25.5" x14ac:dyDescent="0.25">
      <c r="E157" s="2" t="s">
        <v>959</v>
      </c>
      <c r="G157" s="2" t="s">
        <v>960</v>
      </c>
      <c r="I157" s="15" t="s">
        <v>961</v>
      </c>
      <c r="J157" s="16"/>
      <c r="K157" t="s">
        <v>872</v>
      </c>
      <c r="M157" s="10" t="s">
        <v>963</v>
      </c>
      <c r="N157" s="10" t="s">
        <v>964</v>
      </c>
    </row>
    <row r="158" spans="5:14" ht="38.25" x14ac:dyDescent="0.25">
      <c r="E158" s="2" t="s">
        <v>965</v>
      </c>
      <c r="G158" s="2" t="s">
        <v>966</v>
      </c>
      <c r="I158" s="15" t="s">
        <v>967</v>
      </c>
      <c r="J158" s="16"/>
      <c r="K158" t="s">
        <v>878</v>
      </c>
      <c r="M158" s="14" t="s">
        <v>969</v>
      </c>
      <c r="N158" s="14" t="s">
        <v>970</v>
      </c>
    </row>
    <row r="159" spans="5:14" ht="25.5" x14ac:dyDescent="0.25">
      <c r="E159" s="2" t="s">
        <v>971</v>
      </c>
      <c r="G159" s="2" t="s">
        <v>972</v>
      </c>
      <c r="I159" s="15" t="s">
        <v>973</v>
      </c>
      <c r="J159" s="16"/>
      <c r="K159" t="s">
        <v>884</v>
      </c>
      <c r="M159" s="10" t="s">
        <v>975</v>
      </c>
      <c r="N159" s="10" t="s">
        <v>976</v>
      </c>
    </row>
    <row r="160" spans="5:14" x14ac:dyDescent="0.25">
      <c r="E160" s="2" t="s">
        <v>977</v>
      </c>
      <c r="G160" s="2" t="s">
        <v>978</v>
      </c>
      <c r="I160" s="15" t="s">
        <v>979</v>
      </c>
      <c r="J160" s="16"/>
      <c r="K160" t="s">
        <v>890</v>
      </c>
      <c r="M160" s="14" t="s">
        <v>981</v>
      </c>
      <c r="N160" s="14" t="s">
        <v>982</v>
      </c>
    </row>
    <row r="161" spans="5:14" x14ac:dyDescent="0.25">
      <c r="E161" s="2" t="s">
        <v>983</v>
      </c>
      <c r="G161" s="2" t="s">
        <v>984</v>
      </c>
      <c r="I161" s="15" t="s">
        <v>985</v>
      </c>
      <c r="J161" s="16"/>
      <c r="K161" t="s">
        <v>896</v>
      </c>
      <c r="M161" s="14" t="s">
        <v>987</v>
      </c>
      <c r="N161" s="14" t="s">
        <v>988</v>
      </c>
    </row>
    <row r="162" spans="5:14" ht="30" x14ac:dyDescent="0.25">
      <c r="E162" s="2" t="s">
        <v>989</v>
      </c>
      <c r="G162" s="2" t="s">
        <v>990</v>
      </c>
      <c r="I162" s="15" t="s">
        <v>991</v>
      </c>
      <c r="J162" s="16"/>
      <c r="K162" t="s">
        <v>902</v>
      </c>
      <c r="M162" s="14" t="s">
        <v>993</v>
      </c>
      <c r="N162" s="14" t="s">
        <v>994</v>
      </c>
    </row>
    <row r="163" spans="5:14" ht="25.5" x14ac:dyDescent="0.25">
      <c r="E163" s="2" t="s">
        <v>995</v>
      </c>
      <c r="G163" s="2" t="s">
        <v>996</v>
      </c>
      <c r="I163" s="15" t="s">
        <v>997</v>
      </c>
      <c r="J163" s="16"/>
      <c r="K163" t="s">
        <v>908</v>
      </c>
      <c r="M163" s="10" t="s">
        <v>999</v>
      </c>
      <c r="N163" s="10" t="s">
        <v>1000</v>
      </c>
    </row>
    <row r="164" spans="5:14" ht="30" x14ac:dyDescent="0.25">
      <c r="E164" s="2" t="s">
        <v>1001</v>
      </c>
      <c r="G164" s="2" t="s">
        <v>1002</v>
      </c>
      <c r="I164" s="15" t="s">
        <v>1003</v>
      </c>
      <c r="J164" s="16"/>
      <c r="K164" t="s">
        <v>914</v>
      </c>
      <c r="M164" s="14" t="s">
        <v>1005</v>
      </c>
      <c r="N164" s="14" t="s">
        <v>1006</v>
      </c>
    </row>
    <row r="165" spans="5:14" ht="30" x14ac:dyDescent="0.25">
      <c r="E165" s="2" t="s">
        <v>1007</v>
      </c>
      <c r="G165" s="2" t="s">
        <v>1008</v>
      </c>
      <c r="I165" s="15" t="s">
        <v>1009</v>
      </c>
      <c r="J165" s="16"/>
      <c r="K165" t="s">
        <v>920</v>
      </c>
      <c r="M165" s="14" t="s">
        <v>1011</v>
      </c>
      <c r="N165" s="14" t="s">
        <v>1012</v>
      </c>
    </row>
    <row r="166" spans="5:14" ht="25.5" x14ac:dyDescent="0.25">
      <c r="E166" s="2" t="s">
        <v>1013</v>
      </c>
      <c r="G166" s="2" t="s">
        <v>1014</v>
      </c>
      <c r="I166" s="15" t="s">
        <v>1015</v>
      </c>
      <c r="J166" s="16"/>
      <c r="K166" t="s">
        <v>926</v>
      </c>
      <c r="M166" s="10" t="s">
        <v>1017</v>
      </c>
      <c r="N166" s="10" t="s">
        <v>1018</v>
      </c>
    </row>
    <row r="167" spans="5:14" ht="30" x14ac:dyDescent="0.25">
      <c r="E167" s="2" t="s">
        <v>1019</v>
      </c>
      <c r="G167" s="2" t="s">
        <v>1020</v>
      </c>
      <c r="I167" s="15" t="s">
        <v>1021</v>
      </c>
      <c r="J167" s="16"/>
      <c r="K167" t="s">
        <v>932</v>
      </c>
      <c r="M167" s="14" t="s">
        <v>1023</v>
      </c>
      <c r="N167" s="14" t="s">
        <v>1024</v>
      </c>
    </row>
    <row r="168" spans="5:14" ht="38.25" x14ac:dyDescent="0.25">
      <c r="E168" s="2" t="s">
        <v>1025</v>
      </c>
      <c r="G168" s="2" t="s">
        <v>1026</v>
      </c>
      <c r="I168" s="15" t="s">
        <v>1027</v>
      </c>
      <c r="J168" s="16"/>
      <c r="K168" t="s">
        <v>938</v>
      </c>
      <c r="M168" s="14" t="s">
        <v>1029</v>
      </c>
      <c r="N168" s="14" t="s">
        <v>1030</v>
      </c>
    </row>
    <row r="169" spans="5:14" ht="25.5" x14ac:dyDescent="0.25">
      <c r="E169" s="2" t="s">
        <v>1031</v>
      </c>
      <c r="G169" s="2" t="s">
        <v>1032</v>
      </c>
      <c r="I169" s="15" t="s">
        <v>1033</v>
      </c>
      <c r="J169" s="16"/>
      <c r="K169" t="s">
        <v>944</v>
      </c>
      <c r="M169" s="10" t="s">
        <v>1035</v>
      </c>
      <c r="N169" s="10" t="s">
        <v>1036</v>
      </c>
    </row>
    <row r="170" spans="5:14" x14ac:dyDescent="0.25">
      <c r="E170" s="2" t="s">
        <v>1037</v>
      </c>
      <c r="G170" s="2" t="s">
        <v>1038</v>
      </c>
      <c r="I170" s="15" t="s">
        <v>1039</v>
      </c>
      <c r="J170" s="16"/>
      <c r="K170" t="s">
        <v>950</v>
      </c>
      <c r="M170" s="14" t="s">
        <v>1041</v>
      </c>
      <c r="N170" s="14" t="s">
        <v>1042</v>
      </c>
    </row>
    <row r="171" spans="5:14" ht="30" x14ac:dyDescent="0.25">
      <c r="E171" s="2" t="s">
        <v>1043</v>
      </c>
      <c r="G171" s="2" t="s">
        <v>1044</v>
      </c>
      <c r="I171" s="15" t="s">
        <v>1045</v>
      </c>
      <c r="J171" s="16"/>
      <c r="K171" t="s">
        <v>956</v>
      </c>
      <c r="M171" s="14" t="s">
        <v>1047</v>
      </c>
      <c r="N171" s="14" t="s">
        <v>1048</v>
      </c>
    </row>
    <row r="172" spans="5:14" ht="25.5" x14ac:dyDescent="0.25">
      <c r="E172" s="2" t="s">
        <v>1049</v>
      </c>
      <c r="G172" s="2" t="s">
        <v>1050</v>
      </c>
      <c r="I172" s="15" t="s">
        <v>1051</v>
      </c>
      <c r="J172" s="16"/>
      <c r="K172" t="s">
        <v>962</v>
      </c>
      <c r="M172" s="14" t="s">
        <v>1053</v>
      </c>
      <c r="N172" s="14" t="s">
        <v>1054</v>
      </c>
    </row>
    <row r="173" spans="5:14" ht="25.5" x14ac:dyDescent="0.25">
      <c r="E173" s="2" t="s">
        <v>1055</v>
      </c>
      <c r="G173" s="2" t="s">
        <v>1056</v>
      </c>
      <c r="I173" s="8" t="s">
        <v>1057</v>
      </c>
      <c r="J173" s="9"/>
      <c r="K173" t="s">
        <v>968</v>
      </c>
      <c r="M173" s="10" t="s">
        <v>1059</v>
      </c>
      <c r="N173" s="10" t="s">
        <v>1060</v>
      </c>
    </row>
    <row r="174" spans="5:14" ht="30" x14ac:dyDescent="0.25">
      <c r="E174" s="2" t="s">
        <v>1061</v>
      </c>
      <c r="G174" s="2" t="s">
        <v>1062</v>
      </c>
      <c r="I174" s="8" t="s">
        <v>1063</v>
      </c>
      <c r="J174" s="9"/>
      <c r="K174" t="s">
        <v>974</v>
      </c>
      <c r="M174" s="14" t="s">
        <v>1065</v>
      </c>
      <c r="N174" s="14" t="s">
        <v>1066</v>
      </c>
    </row>
    <row r="175" spans="5:14" ht="25.5" x14ac:dyDescent="0.25">
      <c r="E175" s="2" t="s">
        <v>1067</v>
      </c>
      <c r="G175" s="2" t="s">
        <v>1068</v>
      </c>
      <c r="I175" s="8" t="s">
        <v>1069</v>
      </c>
      <c r="J175" s="9"/>
      <c r="K175" t="s">
        <v>980</v>
      </c>
      <c r="M175" s="10" t="s">
        <v>1071</v>
      </c>
      <c r="N175" s="10" t="s">
        <v>1072</v>
      </c>
    </row>
    <row r="176" spans="5:14" ht="30" x14ac:dyDescent="0.25">
      <c r="E176" s="2" t="s">
        <v>1073</v>
      </c>
      <c r="G176" s="2" t="s">
        <v>1074</v>
      </c>
      <c r="I176" s="8" t="s">
        <v>1075</v>
      </c>
      <c r="J176" s="9"/>
      <c r="K176" t="s">
        <v>986</v>
      </c>
      <c r="M176" s="14" t="s">
        <v>1077</v>
      </c>
      <c r="N176" s="14" t="s">
        <v>1078</v>
      </c>
    </row>
    <row r="177" spans="5:14" ht="30" x14ac:dyDescent="0.25">
      <c r="E177" s="2" t="s">
        <v>1079</v>
      </c>
      <c r="G177" s="2" t="s">
        <v>1080</v>
      </c>
      <c r="I177" s="8" t="s">
        <v>1081</v>
      </c>
      <c r="J177" s="9"/>
      <c r="K177" t="s">
        <v>992</v>
      </c>
      <c r="M177" s="14" t="s">
        <v>1083</v>
      </c>
      <c r="N177" s="14" t="s">
        <v>1084</v>
      </c>
    </row>
    <row r="178" spans="5:14" ht="25.5" x14ac:dyDescent="0.25">
      <c r="E178" s="2" t="s">
        <v>1085</v>
      </c>
      <c r="G178" s="2" t="s">
        <v>1086</v>
      </c>
      <c r="I178" s="15" t="s">
        <v>1087</v>
      </c>
      <c r="J178" s="16"/>
      <c r="K178" t="s">
        <v>998</v>
      </c>
      <c r="M178" s="14" t="s">
        <v>1089</v>
      </c>
      <c r="N178" s="14" t="s">
        <v>1090</v>
      </c>
    </row>
    <row r="179" spans="5:14" ht="30" x14ac:dyDescent="0.25">
      <c r="E179" s="2" t="s">
        <v>1091</v>
      </c>
      <c r="G179" s="2" t="s">
        <v>1092</v>
      </c>
      <c r="I179" s="15" t="s">
        <v>1093</v>
      </c>
      <c r="J179" s="16"/>
      <c r="K179" t="s">
        <v>1004</v>
      </c>
      <c r="M179" s="14" t="s">
        <v>1095</v>
      </c>
      <c r="N179" s="14" t="s">
        <v>1096</v>
      </c>
    </row>
    <row r="180" spans="5:14" ht="30" x14ac:dyDescent="0.25">
      <c r="E180" s="2" t="s">
        <v>1097</v>
      </c>
      <c r="G180" s="2" t="s">
        <v>1098</v>
      </c>
      <c r="I180" s="15" t="s">
        <v>1099</v>
      </c>
      <c r="J180" s="16"/>
      <c r="K180" t="s">
        <v>1010</v>
      </c>
      <c r="M180" s="14" t="s">
        <v>1101</v>
      </c>
      <c r="N180" s="14" t="s">
        <v>1102</v>
      </c>
    </row>
    <row r="181" spans="5:14" ht="25.5" x14ac:dyDescent="0.25">
      <c r="E181" s="2" t="s">
        <v>1103</v>
      </c>
      <c r="G181" s="2" t="s">
        <v>1104</v>
      </c>
      <c r="I181" s="15" t="s">
        <v>1105</v>
      </c>
      <c r="J181" s="16"/>
      <c r="K181" t="s">
        <v>1016</v>
      </c>
      <c r="M181" s="14" t="s">
        <v>1107</v>
      </c>
      <c r="N181" s="14" t="s">
        <v>1108</v>
      </c>
    </row>
    <row r="182" spans="5:14" ht="30" x14ac:dyDescent="0.25">
      <c r="E182" s="2" t="s">
        <v>1109</v>
      </c>
      <c r="G182" s="2" t="s">
        <v>1110</v>
      </c>
      <c r="I182" s="15" t="s">
        <v>1111</v>
      </c>
      <c r="J182" s="16"/>
      <c r="K182" t="s">
        <v>1022</v>
      </c>
      <c r="M182" s="14" t="s">
        <v>1113</v>
      </c>
      <c r="N182" s="14" t="s">
        <v>1114</v>
      </c>
    </row>
    <row r="183" spans="5:14" ht="38.25" x14ac:dyDescent="0.25">
      <c r="E183" s="2" t="s">
        <v>1115</v>
      </c>
      <c r="G183" s="2" t="s">
        <v>1116</v>
      </c>
      <c r="I183" s="15" t="s">
        <v>1117</v>
      </c>
      <c r="J183" s="16"/>
      <c r="K183" t="s">
        <v>1028</v>
      </c>
      <c r="M183" s="10" t="s">
        <v>1119</v>
      </c>
      <c r="N183" s="10" t="s">
        <v>1120</v>
      </c>
    </row>
    <row r="184" spans="5:14" ht="38.25" x14ac:dyDescent="0.25">
      <c r="E184" s="2" t="s">
        <v>1121</v>
      </c>
      <c r="G184" s="2" t="s">
        <v>1122</v>
      </c>
      <c r="I184" s="15" t="s">
        <v>1123</v>
      </c>
      <c r="J184" s="16"/>
      <c r="K184" t="s">
        <v>1034</v>
      </c>
      <c r="M184" s="10" t="s">
        <v>1125</v>
      </c>
      <c r="N184" s="10" t="s">
        <v>1126</v>
      </c>
    </row>
    <row r="185" spans="5:14" ht="25.5" x14ac:dyDescent="0.25">
      <c r="E185" s="2" t="s">
        <v>1127</v>
      </c>
      <c r="G185" s="2" t="s">
        <v>1128</v>
      </c>
      <c r="I185" s="15" t="s">
        <v>1129</v>
      </c>
      <c r="J185" s="16"/>
      <c r="K185" t="s">
        <v>1040</v>
      </c>
      <c r="M185" s="10" t="s">
        <v>1131</v>
      </c>
      <c r="N185" s="10" t="s">
        <v>1132</v>
      </c>
    </row>
    <row r="186" spans="5:14" ht="30" x14ac:dyDescent="0.25">
      <c r="E186" s="2" t="s">
        <v>1133</v>
      </c>
      <c r="G186" s="2" t="s">
        <v>1134</v>
      </c>
      <c r="I186" s="15" t="s">
        <v>1135</v>
      </c>
      <c r="J186" s="16"/>
      <c r="K186" t="s">
        <v>1046</v>
      </c>
      <c r="M186" s="14" t="s">
        <v>1137</v>
      </c>
      <c r="N186" s="14" t="s">
        <v>1138</v>
      </c>
    </row>
    <row r="187" spans="5:14" ht="45" x14ac:dyDescent="0.25">
      <c r="E187" s="2" t="s">
        <v>1139</v>
      </c>
      <c r="G187" s="2" t="s">
        <v>1140</v>
      </c>
      <c r="I187" s="15" t="s">
        <v>1141</v>
      </c>
      <c r="J187" s="16"/>
      <c r="K187" t="s">
        <v>1052</v>
      </c>
      <c r="M187" s="14" t="s">
        <v>1143</v>
      </c>
      <c r="N187" s="14" t="s">
        <v>1144</v>
      </c>
    </row>
    <row r="188" spans="5:14" ht="30" x14ac:dyDescent="0.25">
      <c r="E188" s="2" t="s">
        <v>1145</v>
      </c>
      <c r="G188" s="2" t="s">
        <v>1146</v>
      </c>
      <c r="I188" s="15" t="s">
        <v>1147</v>
      </c>
      <c r="J188" s="16"/>
      <c r="K188" t="s">
        <v>1058</v>
      </c>
      <c r="M188" s="14" t="s">
        <v>1149</v>
      </c>
      <c r="N188" s="14" t="s">
        <v>1150</v>
      </c>
    </row>
    <row r="189" spans="5:14" ht="25.5" x14ac:dyDescent="0.25">
      <c r="E189" s="2" t="s">
        <v>1151</v>
      </c>
      <c r="G189" s="2" t="s">
        <v>1152</v>
      </c>
      <c r="I189" s="15" t="s">
        <v>1153</v>
      </c>
      <c r="J189" s="16"/>
      <c r="K189" t="s">
        <v>1064</v>
      </c>
      <c r="M189" s="10" t="s">
        <v>1155</v>
      </c>
      <c r="N189" s="10" t="s">
        <v>1156</v>
      </c>
    </row>
    <row r="190" spans="5:14" ht="30" x14ac:dyDescent="0.25">
      <c r="E190" s="2" t="s">
        <v>1157</v>
      </c>
      <c r="G190" s="2" t="s">
        <v>1158</v>
      </c>
      <c r="I190" s="15" t="s">
        <v>1159</v>
      </c>
      <c r="J190" s="16"/>
      <c r="K190" t="s">
        <v>1070</v>
      </c>
      <c r="M190" s="14" t="s">
        <v>1161</v>
      </c>
      <c r="N190" s="14" t="s">
        <v>1162</v>
      </c>
    </row>
    <row r="191" spans="5:14" ht="45" x14ac:dyDescent="0.25">
      <c r="E191" s="2" t="s">
        <v>1163</v>
      </c>
      <c r="G191" s="2" t="s">
        <v>1164</v>
      </c>
      <c r="I191" s="15" t="s">
        <v>1165</v>
      </c>
      <c r="J191" s="16"/>
      <c r="K191" t="s">
        <v>1076</v>
      </c>
      <c r="M191" s="14" t="s">
        <v>1167</v>
      </c>
      <c r="N191" s="14" t="s">
        <v>1168</v>
      </c>
    </row>
    <row r="192" spans="5:14" ht="45" x14ac:dyDescent="0.25">
      <c r="E192" s="2" t="s">
        <v>1169</v>
      </c>
      <c r="G192" s="2" t="s">
        <v>1170</v>
      </c>
      <c r="I192" s="15" t="s">
        <v>1171</v>
      </c>
      <c r="J192" s="16"/>
      <c r="K192" t="s">
        <v>1082</v>
      </c>
      <c r="M192" s="14" t="s">
        <v>1173</v>
      </c>
      <c r="N192" s="14" t="s">
        <v>1174</v>
      </c>
    </row>
    <row r="193" spans="5:14" ht="25.5" x14ac:dyDescent="0.25">
      <c r="E193" s="2" t="s">
        <v>1175</v>
      </c>
      <c r="G193" s="2" t="s">
        <v>1176</v>
      </c>
      <c r="I193" s="15" t="s">
        <v>1177</v>
      </c>
      <c r="J193" s="16"/>
      <c r="K193" t="s">
        <v>1088</v>
      </c>
      <c r="M193" s="10" t="s">
        <v>1179</v>
      </c>
      <c r="N193" s="10" t="s">
        <v>1180</v>
      </c>
    </row>
    <row r="194" spans="5:14" ht="30" x14ac:dyDescent="0.25">
      <c r="E194" s="2" t="s">
        <v>1181</v>
      </c>
      <c r="G194" s="2" t="s">
        <v>1182</v>
      </c>
      <c r="I194" s="15" t="s">
        <v>1183</v>
      </c>
      <c r="J194" s="16"/>
      <c r="K194" t="s">
        <v>1094</v>
      </c>
      <c r="M194" s="14" t="s">
        <v>1185</v>
      </c>
      <c r="N194" s="14" t="s">
        <v>1186</v>
      </c>
    </row>
    <row r="195" spans="5:14" ht="30" x14ac:dyDescent="0.25">
      <c r="E195" s="2" t="s">
        <v>1187</v>
      </c>
      <c r="G195" s="2" t="s">
        <v>1188</v>
      </c>
      <c r="I195" s="15" t="s">
        <v>1189</v>
      </c>
      <c r="J195" s="16"/>
      <c r="K195" t="s">
        <v>1100</v>
      </c>
      <c r="M195" s="14" t="s">
        <v>1191</v>
      </c>
      <c r="N195" s="14" t="s">
        <v>1192</v>
      </c>
    </row>
    <row r="196" spans="5:14" ht="30" x14ac:dyDescent="0.25">
      <c r="E196" s="2" t="s">
        <v>1193</v>
      </c>
      <c r="G196" s="2" t="s">
        <v>1194</v>
      </c>
      <c r="I196" s="15" t="s">
        <v>1195</v>
      </c>
      <c r="J196" s="16"/>
      <c r="K196" t="s">
        <v>1106</v>
      </c>
      <c r="M196" s="14" t="s">
        <v>1197</v>
      </c>
      <c r="N196" s="14" t="s">
        <v>1198</v>
      </c>
    </row>
    <row r="197" spans="5:14" ht="38.25" x14ac:dyDescent="0.25">
      <c r="E197" s="2" t="s">
        <v>1199</v>
      </c>
      <c r="G197" s="2" t="s">
        <v>1200</v>
      </c>
      <c r="I197" s="15" t="s">
        <v>1201</v>
      </c>
      <c r="J197" s="16"/>
      <c r="K197" t="s">
        <v>1112</v>
      </c>
      <c r="M197" s="10" t="s">
        <v>1203</v>
      </c>
      <c r="N197" s="10" t="s">
        <v>1204</v>
      </c>
    </row>
    <row r="198" spans="5:14" ht="30" x14ac:dyDescent="0.25">
      <c r="E198" s="2" t="s">
        <v>1205</v>
      </c>
      <c r="G198" s="2" t="s">
        <v>1206</v>
      </c>
      <c r="I198" s="15" t="s">
        <v>1207</v>
      </c>
      <c r="J198" s="16"/>
      <c r="K198" t="s">
        <v>1118</v>
      </c>
      <c r="M198" s="14" t="s">
        <v>1209</v>
      </c>
      <c r="N198" s="14" t="s">
        <v>1210</v>
      </c>
    </row>
    <row r="199" spans="5:14" ht="30" x14ac:dyDescent="0.25">
      <c r="E199" s="2" t="s">
        <v>1211</v>
      </c>
      <c r="G199" s="2" t="s">
        <v>1212</v>
      </c>
      <c r="I199" s="15" t="s">
        <v>1213</v>
      </c>
      <c r="J199" s="16"/>
      <c r="K199" t="s">
        <v>1124</v>
      </c>
      <c r="M199" s="14" t="s">
        <v>1215</v>
      </c>
      <c r="N199" s="14" t="s">
        <v>1192</v>
      </c>
    </row>
    <row r="200" spans="5:14" ht="30" x14ac:dyDescent="0.25">
      <c r="E200" s="2" t="s">
        <v>1216</v>
      </c>
      <c r="G200" s="2" t="s">
        <v>1217</v>
      </c>
      <c r="I200" s="8" t="s">
        <v>1218</v>
      </c>
      <c r="J200" s="9"/>
      <c r="K200" t="s">
        <v>1130</v>
      </c>
      <c r="M200" s="14" t="s">
        <v>1220</v>
      </c>
      <c r="N200" s="14" t="s">
        <v>1198</v>
      </c>
    </row>
    <row r="201" spans="5:14" ht="38.25" x14ac:dyDescent="0.25">
      <c r="E201" s="2" t="s">
        <v>1221</v>
      </c>
      <c r="G201" s="2" t="s">
        <v>1222</v>
      </c>
      <c r="I201" s="15" t="s">
        <v>1223</v>
      </c>
      <c r="J201" s="16"/>
      <c r="K201" t="s">
        <v>1136</v>
      </c>
      <c r="M201" s="10" t="s">
        <v>1225</v>
      </c>
      <c r="N201" s="10" t="s">
        <v>1226</v>
      </c>
    </row>
    <row r="202" spans="5:14" ht="45" x14ac:dyDescent="0.25">
      <c r="E202" s="2" t="s">
        <v>1227</v>
      </c>
      <c r="G202" s="2" t="s">
        <v>1228</v>
      </c>
      <c r="I202" s="15" t="s">
        <v>1229</v>
      </c>
      <c r="J202" s="16"/>
      <c r="K202" t="s">
        <v>1142</v>
      </c>
      <c r="M202" s="14" t="s">
        <v>1231</v>
      </c>
      <c r="N202" s="14" t="s">
        <v>1232</v>
      </c>
    </row>
    <row r="203" spans="5:14" ht="45" x14ac:dyDescent="0.25">
      <c r="E203" s="2" t="s">
        <v>1233</v>
      </c>
      <c r="G203" s="2" t="s">
        <v>1234</v>
      </c>
      <c r="I203" s="15" t="s">
        <v>1235</v>
      </c>
      <c r="J203" s="16"/>
      <c r="K203" t="s">
        <v>1148</v>
      </c>
      <c r="M203" s="14" t="s">
        <v>1237</v>
      </c>
      <c r="N203" s="14" t="s">
        <v>1238</v>
      </c>
    </row>
    <row r="204" spans="5:14" ht="45" x14ac:dyDescent="0.25">
      <c r="E204" s="2" t="s">
        <v>1239</v>
      </c>
      <c r="G204" s="2" t="s">
        <v>1240</v>
      </c>
      <c r="I204" s="15" t="s">
        <v>1241</v>
      </c>
      <c r="J204" s="16"/>
      <c r="K204" t="s">
        <v>1154</v>
      </c>
      <c r="M204" s="14" t="s">
        <v>1243</v>
      </c>
      <c r="N204" s="14" t="s">
        <v>1244</v>
      </c>
    </row>
    <row r="205" spans="5:14" ht="45" x14ac:dyDescent="0.25">
      <c r="E205" s="2" t="s">
        <v>1245</v>
      </c>
      <c r="G205" s="2" t="s">
        <v>1246</v>
      </c>
      <c r="I205" s="15" t="s">
        <v>1247</v>
      </c>
      <c r="J205" s="16"/>
      <c r="K205" t="s">
        <v>1160</v>
      </c>
      <c r="M205" s="14" t="s">
        <v>1249</v>
      </c>
      <c r="N205" s="14" t="s">
        <v>1250</v>
      </c>
    </row>
    <row r="206" spans="5:14" ht="30" x14ac:dyDescent="0.25">
      <c r="E206" s="2" t="s">
        <v>1251</v>
      </c>
      <c r="G206" s="2" t="s">
        <v>1252</v>
      </c>
      <c r="I206" s="8" t="s">
        <v>1253</v>
      </c>
      <c r="J206" s="9"/>
      <c r="K206" t="s">
        <v>1166</v>
      </c>
      <c r="M206" s="14" t="s">
        <v>1255</v>
      </c>
      <c r="N206" s="14" t="s">
        <v>1256</v>
      </c>
    </row>
    <row r="207" spans="5:14" ht="45" x14ac:dyDescent="0.25">
      <c r="E207" s="2" t="s">
        <v>1257</v>
      </c>
      <c r="G207" s="2" t="s">
        <v>1258</v>
      </c>
      <c r="I207" s="15" t="s">
        <v>1259</v>
      </c>
      <c r="J207" s="16"/>
      <c r="K207" t="s">
        <v>1172</v>
      </c>
      <c r="M207" s="14" t="s">
        <v>1261</v>
      </c>
      <c r="N207" s="14" t="s">
        <v>1262</v>
      </c>
    </row>
    <row r="208" spans="5:14" ht="30" x14ac:dyDescent="0.25">
      <c r="E208" s="2" t="s">
        <v>1263</v>
      </c>
      <c r="G208" s="2" t="s">
        <v>1264</v>
      </c>
      <c r="I208" s="15" t="s">
        <v>1265</v>
      </c>
      <c r="J208" s="16"/>
      <c r="K208" t="s">
        <v>1178</v>
      </c>
      <c r="M208" s="14" t="s">
        <v>1267</v>
      </c>
      <c r="N208" s="14" t="s">
        <v>1268</v>
      </c>
    </row>
    <row r="209" spans="5:14" ht="30" x14ac:dyDescent="0.25">
      <c r="E209" s="2" t="s">
        <v>1269</v>
      </c>
      <c r="G209" s="2" t="s">
        <v>1270</v>
      </c>
      <c r="I209" s="15" t="s">
        <v>1271</v>
      </c>
      <c r="J209" s="16"/>
      <c r="K209" t="s">
        <v>1184</v>
      </c>
      <c r="M209" s="14" t="s">
        <v>1273</v>
      </c>
      <c r="N209" s="14" t="s">
        <v>1274</v>
      </c>
    </row>
    <row r="210" spans="5:14" ht="38.25" x14ac:dyDescent="0.25">
      <c r="E210" s="2" t="s">
        <v>1275</v>
      </c>
      <c r="G210" s="2" t="s">
        <v>1276</v>
      </c>
      <c r="I210" s="15" t="s">
        <v>1277</v>
      </c>
      <c r="J210" s="16"/>
      <c r="K210" t="s">
        <v>1190</v>
      </c>
      <c r="M210" s="10" t="s">
        <v>1279</v>
      </c>
      <c r="N210" s="10" t="s">
        <v>1280</v>
      </c>
    </row>
    <row r="211" spans="5:14" x14ac:dyDescent="0.25">
      <c r="E211" s="2" t="s">
        <v>1281</v>
      </c>
      <c r="G211" s="2" t="s">
        <v>1282</v>
      </c>
      <c r="I211" s="15" t="s">
        <v>1283</v>
      </c>
      <c r="J211" s="16"/>
      <c r="K211" t="s">
        <v>1196</v>
      </c>
      <c r="M211" s="14" t="s">
        <v>1285</v>
      </c>
      <c r="N211" s="14" t="s">
        <v>1286</v>
      </c>
    </row>
    <row r="212" spans="5:14" ht="30" x14ac:dyDescent="0.25">
      <c r="E212" s="2" t="s">
        <v>1287</v>
      </c>
      <c r="G212" s="2" t="s">
        <v>1288</v>
      </c>
      <c r="I212" s="15" t="s">
        <v>1289</v>
      </c>
      <c r="J212" s="16"/>
      <c r="K212" t="s">
        <v>1202</v>
      </c>
      <c r="M212" s="14" t="s">
        <v>1291</v>
      </c>
      <c r="N212" s="14" t="s">
        <v>1292</v>
      </c>
    </row>
    <row r="213" spans="5:14" ht="30" x14ac:dyDescent="0.25">
      <c r="E213" s="2" t="s">
        <v>1293</v>
      </c>
      <c r="G213" s="2" t="s">
        <v>1294</v>
      </c>
      <c r="I213" s="15" t="s">
        <v>1295</v>
      </c>
      <c r="J213" s="16"/>
      <c r="K213" t="s">
        <v>1208</v>
      </c>
      <c r="M213" s="14" t="s">
        <v>1297</v>
      </c>
      <c r="N213" s="14" t="s">
        <v>1298</v>
      </c>
    </row>
    <row r="214" spans="5:14" ht="38.25" x14ac:dyDescent="0.25">
      <c r="E214" s="2" t="s">
        <v>1299</v>
      </c>
      <c r="G214" s="2" t="s">
        <v>1300</v>
      </c>
      <c r="I214" s="15" t="s">
        <v>1301</v>
      </c>
      <c r="J214" s="16"/>
      <c r="K214" t="s">
        <v>1214</v>
      </c>
      <c r="M214" s="14" t="s">
        <v>1303</v>
      </c>
      <c r="N214" s="14" t="s">
        <v>1304</v>
      </c>
    </row>
    <row r="215" spans="5:14" ht="45" x14ac:dyDescent="0.25">
      <c r="E215" s="2" t="s">
        <v>1305</v>
      </c>
      <c r="G215" s="2" t="s">
        <v>1306</v>
      </c>
      <c r="I215" s="15" t="s">
        <v>1307</v>
      </c>
      <c r="J215" s="16"/>
      <c r="K215" t="s">
        <v>1219</v>
      </c>
      <c r="M215" s="14" t="s">
        <v>1309</v>
      </c>
      <c r="N215" s="14" t="s">
        <v>1310</v>
      </c>
    </row>
    <row r="216" spans="5:14" ht="30" x14ac:dyDescent="0.25">
      <c r="E216" s="2" t="s">
        <v>1311</v>
      </c>
      <c r="G216" s="2" t="s">
        <v>1312</v>
      </c>
      <c r="I216" s="15" t="s">
        <v>1313</v>
      </c>
      <c r="J216" s="16"/>
      <c r="K216" t="s">
        <v>1224</v>
      </c>
      <c r="M216" s="14" t="s">
        <v>1315</v>
      </c>
      <c r="N216" s="14" t="s">
        <v>1316</v>
      </c>
    </row>
    <row r="217" spans="5:14" x14ac:dyDescent="0.25">
      <c r="E217" s="2" t="s">
        <v>1317</v>
      </c>
      <c r="G217" s="2" t="s">
        <v>1318</v>
      </c>
      <c r="I217" s="15" t="s">
        <v>1319</v>
      </c>
      <c r="J217" s="16"/>
      <c r="K217" t="s">
        <v>1230</v>
      </c>
      <c r="M217" s="10" t="s">
        <v>1321</v>
      </c>
      <c r="N217" s="10" t="s">
        <v>1322</v>
      </c>
    </row>
    <row r="218" spans="5:14" ht="30" x14ac:dyDescent="0.25">
      <c r="E218" s="2" t="s">
        <v>1323</v>
      </c>
      <c r="G218" s="2" t="s">
        <v>1324</v>
      </c>
      <c r="I218" s="15" t="s">
        <v>1325</v>
      </c>
      <c r="J218" s="16"/>
      <c r="K218" t="s">
        <v>1236</v>
      </c>
      <c r="M218" s="14" t="s">
        <v>1327</v>
      </c>
      <c r="N218" s="14" t="s">
        <v>1328</v>
      </c>
    </row>
    <row r="219" spans="5:14" ht="25.5" x14ac:dyDescent="0.25">
      <c r="E219" s="2" t="s">
        <v>1329</v>
      </c>
      <c r="G219" s="2" t="s">
        <v>1330</v>
      </c>
      <c r="I219" s="15" t="s">
        <v>1331</v>
      </c>
      <c r="J219" s="16"/>
      <c r="K219" t="s">
        <v>1242</v>
      </c>
      <c r="M219" s="14" t="s">
        <v>1333</v>
      </c>
      <c r="N219" s="14" t="s">
        <v>1334</v>
      </c>
    </row>
    <row r="220" spans="5:14" ht="30" x14ac:dyDescent="0.25">
      <c r="E220" s="2" t="s">
        <v>1335</v>
      </c>
      <c r="G220" s="2" t="s">
        <v>1336</v>
      </c>
      <c r="I220" s="15" t="s">
        <v>1337</v>
      </c>
      <c r="J220" s="16"/>
      <c r="K220" t="s">
        <v>1248</v>
      </c>
      <c r="M220" s="14" t="s">
        <v>1339</v>
      </c>
      <c r="N220" s="14" t="s">
        <v>1340</v>
      </c>
    </row>
    <row r="221" spans="5:14" ht="38.25" x14ac:dyDescent="0.25">
      <c r="E221" s="2" t="s">
        <v>1341</v>
      </c>
      <c r="G221" s="2" t="s">
        <v>1342</v>
      </c>
      <c r="I221" s="15" t="s">
        <v>1343</v>
      </c>
      <c r="J221" s="16"/>
      <c r="K221" t="s">
        <v>1254</v>
      </c>
      <c r="M221" s="14" t="s">
        <v>1345</v>
      </c>
      <c r="N221" s="14" t="s">
        <v>1346</v>
      </c>
    </row>
    <row r="222" spans="5:14" ht="30" x14ac:dyDescent="0.25">
      <c r="E222" s="2" t="s">
        <v>1347</v>
      </c>
      <c r="G222" s="2" t="s">
        <v>1348</v>
      </c>
      <c r="I222" s="15" t="s">
        <v>1349</v>
      </c>
      <c r="J222" s="16"/>
      <c r="K222" t="s">
        <v>1260</v>
      </c>
      <c r="M222" s="14" t="s">
        <v>1351</v>
      </c>
      <c r="N222" s="14" t="s">
        <v>1352</v>
      </c>
    </row>
    <row r="223" spans="5:14" ht="25.5" x14ac:dyDescent="0.25">
      <c r="E223" s="2" t="s">
        <v>1353</v>
      </c>
      <c r="G223" s="2" t="s">
        <v>1354</v>
      </c>
      <c r="I223" s="15" t="s">
        <v>1355</v>
      </c>
      <c r="J223" s="16"/>
      <c r="K223" t="s">
        <v>1266</v>
      </c>
      <c r="M223" s="10" t="s">
        <v>1357</v>
      </c>
      <c r="N223" s="10" t="s">
        <v>1358</v>
      </c>
    </row>
    <row r="224" spans="5:14" ht="38.25" x14ac:dyDescent="0.25">
      <c r="E224" s="2" t="s">
        <v>1359</v>
      </c>
      <c r="G224" s="2" t="s">
        <v>1360</v>
      </c>
      <c r="I224" s="15" t="s">
        <v>1361</v>
      </c>
      <c r="J224" s="16"/>
      <c r="K224" t="s">
        <v>1272</v>
      </c>
      <c r="M224" s="10" t="s">
        <v>1363</v>
      </c>
      <c r="N224" s="10" t="s">
        <v>1364</v>
      </c>
    </row>
    <row r="225" spans="5:14" ht="30" x14ac:dyDescent="0.25">
      <c r="E225" s="2" t="s">
        <v>1365</v>
      </c>
      <c r="G225" s="2" t="s">
        <v>1366</v>
      </c>
      <c r="I225" s="15" t="s">
        <v>1367</v>
      </c>
      <c r="J225" s="16"/>
      <c r="K225" t="s">
        <v>1278</v>
      </c>
      <c r="M225" s="14" t="s">
        <v>1369</v>
      </c>
      <c r="N225" s="14" t="s">
        <v>1370</v>
      </c>
    </row>
    <row r="226" spans="5:14" ht="45" x14ac:dyDescent="0.25">
      <c r="E226" s="2" t="s">
        <v>1371</v>
      </c>
      <c r="G226" s="2" t="s">
        <v>1372</v>
      </c>
      <c r="I226" s="15" t="s">
        <v>1373</v>
      </c>
      <c r="J226" s="16"/>
      <c r="K226" t="s">
        <v>1284</v>
      </c>
      <c r="M226" s="14" t="s">
        <v>1375</v>
      </c>
      <c r="N226" s="14" t="s">
        <v>1376</v>
      </c>
    </row>
    <row r="227" spans="5:14" ht="45" x14ac:dyDescent="0.25">
      <c r="E227" s="2" t="s">
        <v>1377</v>
      </c>
      <c r="G227" s="2" t="s">
        <v>1378</v>
      </c>
      <c r="I227" s="15" t="s">
        <v>1379</v>
      </c>
      <c r="J227" s="16"/>
      <c r="K227" t="s">
        <v>1290</v>
      </c>
      <c r="M227" s="14" t="s">
        <v>1381</v>
      </c>
      <c r="N227" s="14" t="s">
        <v>1382</v>
      </c>
    </row>
    <row r="228" spans="5:14" ht="45" x14ac:dyDescent="0.25">
      <c r="E228" s="2" t="s">
        <v>1383</v>
      </c>
      <c r="G228" s="2" t="s">
        <v>1384</v>
      </c>
      <c r="I228" s="15" t="s">
        <v>1385</v>
      </c>
      <c r="J228" s="16"/>
      <c r="K228" t="s">
        <v>1296</v>
      </c>
      <c r="M228" s="14" t="s">
        <v>1387</v>
      </c>
      <c r="N228" s="14" t="s">
        <v>1388</v>
      </c>
    </row>
    <row r="229" spans="5:14" ht="30" x14ac:dyDescent="0.25">
      <c r="E229" s="2" t="s">
        <v>1389</v>
      </c>
      <c r="G229" s="2" t="s">
        <v>1390</v>
      </c>
      <c r="I229" s="15" t="s">
        <v>1391</v>
      </c>
      <c r="J229" s="16"/>
      <c r="K229" t="s">
        <v>1302</v>
      </c>
      <c r="M229" s="14" t="s">
        <v>1393</v>
      </c>
      <c r="N229" s="14" t="s">
        <v>1394</v>
      </c>
    </row>
    <row r="230" spans="5:14" ht="45" x14ac:dyDescent="0.25">
      <c r="E230" s="2" t="s">
        <v>1395</v>
      </c>
      <c r="G230" s="2" t="s">
        <v>1396</v>
      </c>
      <c r="I230" s="15" t="s">
        <v>1397</v>
      </c>
      <c r="J230" s="16"/>
      <c r="K230" t="s">
        <v>1308</v>
      </c>
      <c r="M230" s="14" t="s">
        <v>1399</v>
      </c>
      <c r="N230" s="14" t="s">
        <v>1400</v>
      </c>
    </row>
    <row r="231" spans="5:14" ht="45" x14ac:dyDescent="0.25">
      <c r="E231" s="2" t="s">
        <v>1401</v>
      </c>
      <c r="G231" s="2" t="s">
        <v>1402</v>
      </c>
      <c r="I231" s="15" t="s">
        <v>1403</v>
      </c>
      <c r="J231" s="16"/>
      <c r="K231" t="s">
        <v>1314</v>
      </c>
      <c r="M231" s="14" t="s">
        <v>1405</v>
      </c>
      <c r="N231" s="14" t="s">
        <v>1406</v>
      </c>
    </row>
    <row r="232" spans="5:14" ht="45" x14ac:dyDescent="0.25">
      <c r="E232" s="2" t="s">
        <v>1407</v>
      </c>
      <c r="G232" s="2" t="s">
        <v>1408</v>
      </c>
      <c r="I232" s="15" t="s">
        <v>1409</v>
      </c>
      <c r="J232" s="16"/>
      <c r="K232" t="s">
        <v>1320</v>
      </c>
      <c r="M232" s="14" t="s">
        <v>1411</v>
      </c>
      <c r="N232" s="14" t="s">
        <v>1412</v>
      </c>
    </row>
    <row r="233" spans="5:14" ht="25.5" x14ac:dyDescent="0.25">
      <c r="E233" s="2" t="s">
        <v>1413</v>
      </c>
      <c r="G233" s="2" t="s">
        <v>1414</v>
      </c>
      <c r="I233" s="15" t="s">
        <v>1415</v>
      </c>
      <c r="J233" s="16"/>
      <c r="K233" t="s">
        <v>1326</v>
      </c>
      <c r="M233" s="14" t="s">
        <v>1417</v>
      </c>
      <c r="N233" s="14" t="s">
        <v>1418</v>
      </c>
    </row>
    <row r="234" spans="5:14" ht="45" x14ac:dyDescent="0.25">
      <c r="E234" s="2" t="s">
        <v>1419</v>
      </c>
      <c r="G234" s="2" t="s">
        <v>1420</v>
      </c>
      <c r="I234" s="15" t="s">
        <v>1421</v>
      </c>
      <c r="J234" s="16"/>
      <c r="K234" t="s">
        <v>1332</v>
      </c>
      <c r="M234" s="14" t="s">
        <v>1423</v>
      </c>
      <c r="N234" s="14" t="s">
        <v>1424</v>
      </c>
    </row>
    <row r="235" spans="5:14" ht="45" x14ac:dyDescent="0.25">
      <c r="E235" s="2" t="s">
        <v>1425</v>
      </c>
      <c r="G235" s="2" t="s">
        <v>1426</v>
      </c>
      <c r="I235" s="15" t="s">
        <v>1427</v>
      </c>
      <c r="J235" s="16"/>
      <c r="K235" t="s">
        <v>1338</v>
      </c>
      <c r="M235" s="14" t="s">
        <v>1429</v>
      </c>
      <c r="N235" s="14" t="s">
        <v>1430</v>
      </c>
    </row>
    <row r="236" spans="5:14" ht="45" x14ac:dyDescent="0.25">
      <c r="E236" s="2" t="s">
        <v>1431</v>
      </c>
      <c r="G236" s="2" t="s">
        <v>1432</v>
      </c>
      <c r="I236" s="15" t="s">
        <v>1433</v>
      </c>
      <c r="J236" s="16"/>
      <c r="K236" t="s">
        <v>1344</v>
      </c>
      <c r="M236" s="14" t="s">
        <v>1434</v>
      </c>
      <c r="N236" s="14" t="s">
        <v>1435</v>
      </c>
    </row>
    <row r="237" spans="5:14" ht="30" x14ac:dyDescent="0.25">
      <c r="E237" s="2" t="s">
        <v>1436</v>
      </c>
      <c r="G237" s="2" t="s">
        <v>1437</v>
      </c>
      <c r="I237" s="15" t="s">
        <v>1438</v>
      </c>
      <c r="J237" s="16"/>
      <c r="K237" t="s">
        <v>1350</v>
      </c>
      <c r="M237" s="14" t="s">
        <v>1439</v>
      </c>
      <c r="N237" s="14" t="s">
        <v>1440</v>
      </c>
    </row>
    <row r="238" spans="5:14" ht="38.25" x14ac:dyDescent="0.25">
      <c r="E238" s="2" t="s">
        <v>1441</v>
      </c>
      <c r="G238" s="2" t="s">
        <v>1442</v>
      </c>
      <c r="I238" s="15" t="s">
        <v>1443</v>
      </c>
      <c r="J238" s="16"/>
      <c r="K238" t="s">
        <v>1356</v>
      </c>
      <c r="M238" s="10" t="s">
        <v>1445</v>
      </c>
      <c r="N238" s="10" t="s">
        <v>1446</v>
      </c>
    </row>
    <row r="239" spans="5:14" ht="45" x14ac:dyDescent="0.25">
      <c r="E239" s="2" t="s">
        <v>1447</v>
      </c>
      <c r="G239" s="2" t="s">
        <v>1448</v>
      </c>
      <c r="I239" s="15" t="s">
        <v>1449</v>
      </c>
      <c r="J239" s="16"/>
      <c r="K239" t="s">
        <v>1362</v>
      </c>
      <c r="M239" s="14" t="s">
        <v>1451</v>
      </c>
      <c r="N239" s="14" t="s">
        <v>1452</v>
      </c>
    </row>
    <row r="240" spans="5:14" ht="45" x14ac:dyDescent="0.25">
      <c r="E240" s="2" t="s">
        <v>1453</v>
      </c>
      <c r="G240" s="2" t="s">
        <v>1454</v>
      </c>
      <c r="I240" s="15" t="s">
        <v>1455</v>
      </c>
      <c r="J240" s="16"/>
      <c r="K240" t="s">
        <v>1368</v>
      </c>
      <c r="M240" s="14" t="s">
        <v>1457</v>
      </c>
      <c r="N240" s="14" t="s">
        <v>1458</v>
      </c>
    </row>
    <row r="241" spans="5:14" ht="30" x14ac:dyDescent="0.25">
      <c r="E241" s="2" t="s">
        <v>1459</v>
      </c>
      <c r="G241" s="2" t="s">
        <v>1460</v>
      </c>
      <c r="I241" s="8" t="s">
        <v>1461</v>
      </c>
      <c r="J241" s="9"/>
      <c r="K241" t="s">
        <v>1374</v>
      </c>
      <c r="M241" s="14" t="s">
        <v>1463</v>
      </c>
      <c r="N241" s="14" t="s">
        <v>1464</v>
      </c>
    </row>
    <row r="242" spans="5:14" ht="30" x14ac:dyDescent="0.25">
      <c r="E242" s="2" t="s">
        <v>1465</v>
      </c>
      <c r="G242" s="2" t="s">
        <v>1466</v>
      </c>
      <c r="I242" s="15" t="s">
        <v>1467</v>
      </c>
      <c r="J242" s="16"/>
      <c r="K242" t="s">
        <v>1380</v>
      </c>
      <c r="M242" s="14" t="s">
        <v>1469</v>
      </c>
      <c r="N242" s="14" t="s">
        <v>1470</v>
      </c>
    </row>
    <row r="243" spans="5:14" ht="45" x14ac:dyDescent="0.25">
      <c r="E243" s="2" t="s">
        <v>1471</v>
      </c>
      <c r="G243" s="2" t="s">
        <v>1472</v>
      </c>
      <c r="I243" s="15" t="s">
        <v>1473</v>
      </c>
      <c r="J243" s="16"/>
      <c r="K243" t="s">
        <v>1386</v>
      </c>
      <c r="M243" s="14" t="s">
        <v>1475</v>
      </c>
      <c r="N243" s="14" t="s">
        <v>1476</v>
      </c>
    </row>
    <row r="244" spans="5:14" ht="45" x14ac:dyDescent="0.25">
      <c r="E244" s="2" t="s">
        <v>1477</v>
      </c>
      <c r="G244" s="2" t="s">
        <v>1478</v>
      </c>
      <c r="I244" s="15" t="s">
        <v>1479</v>
      </c>
      <c r="J244" s="16"/>
      <c r="K244" t="s">
        <v>1392</v>
      </c>
      <c r="M244" s="14" t="s">
        <v>1481</v>
      </c>
      <c r="N244" s="14" t="s">
        <v>1482</v>
      </c>
    </row>
    <row r="245" spans="5:14" ht="30" x14ac:dyDescent="0.25">
      <c r="E245" s="2" t="s">
        <v>1483</v>
      </c>
      <c r="G245" s="2" t="s">
        <v>1484</v>
      </c>
      <c r="I245" s="8" t="s">
        <v>1485</v>
      </c>
      <c r="J245" s="9"/>
      <c r="K245" t="s">
        <v>1398</v>
      </c>
      <c r="M245" s="14" t="s">
        <v>1487</v>
      </c>
      <c r="N245" s="14" t="s">
        <v>1488</v>
      </c>
    </row>
    <row r="246" spans="5:14" ht="30" x14ac:dyDescent="0.25">
      <c r="E246" s="2" t="s">
        <v>1489</v>
      </c>
      <c r="G246" s="2" t="s">
        <v>1490</v>
      </c>
      <c r="I246" s="8" t="s">
        <v>1491</v>
      </c>
      <c r="J246" s="9"/>
      <c r="K246" t="s">
        <v>1404</v>
      </c>
      <c r="M246" s="14" t="s">
        <v>1493</v>
      </c>
      <c r="N246" s="14" t="s">
        <v>1494</v>
      </c>
    </row>
    <row r="247" spans="5:14" ht="38.25" x14ac:dyDescent="0.25">
      <c r="E247" s="2" t="s">
        <v>1495</v>
      </c>
      <c r="G247" s="2" t="s">
        <v>1496</v>
      </c>
      <c r="I247" s="8" t="s">
        <v>1497</v>
      </c>
      <c r="J247" s="9"/>
      <c r="K247" t="s">
        <v>1410</v>
      </c>
      <c r="M247" s="10" t="s">
        <v>1499</v>
      </c>
      <c r="N247" s="10" t="s">
        <v>1500</v>
      </c>
    </row>
    <row r="248" spans="5:14" ht="45" x14ac:dyDescent="0.25">
      <c r="E248" s="2" t="s">
        <v>1501</v>
      </c>
      <c r="G248" s="2" t="s">
        <v>1502</v>
      </c>
      <c r="I248" s="15" t="s">
        <v>1503</v>
      </c>
      <c r="J248" s="16"/>
      <c r="K248" t="s">
        <v>1416</v>
      </c>
      <c r="M248" s="14" t="s">
        <v>1505</v>
      </c>
      <c r="N248" s="14" t="s">
        <v>1506</v>
      </c>
    </row>
    <row r="249" spans="5:14" ht="45" x14ac:dyDescent="0.25">
      <c r="E249" s="2" t="s">
        <v>1507</v>
      </c>
      <c r="G249" s="2" t="s">
        <v>1508</v>
      </c>
      <c r="I249" s="15" t="s">
        <v>1509</v>
      </c>
      <c r="J249" s="16"/>
      <c r="K249" t="s">
        <v>1422</v>
      </c>
      <c r="M249" s="14" t="s">
        <v>1511</v>
      </c>
      <c r="N249" s="14" t="s">
        <v>1512</v>
      </c>
    </row>
    <row r="250" spans="5:14" ht="45" x14ac:dyDescent="0.25">
      <c r="E250" s="2" t="s">
        <v>1513</v>
      </c>
      <c r="G250" s="2" t="s">
        <v>1514</v>
      </c>
      <c r="I250" s="15" t="s">
        <v>1515</v>
      </c>
      <c r="J250" s="16"/>
      <c r="K250" t="s">
        <v>1428</v>
      </c>
      <c r="M250" s="14" t="s">
        <v>1517</v>
      </c>
      <c r="N250" s="14" t="s">
        <v>1518</v>
      </c>
    </row>
    <row r="251" spans="5:14" ht="45" x14ac:dyDescent="0.25">
      <c r="E251" s="2" t="s">
        <v>1519</v>
      </c>
      <c r="G251" s="2" t="s">
        <v>1520</v>
      </c>
      <c r="I251" s="15" t="s">
        <v>1521</v>
      </c>
      <c r="J251" s="16"/>
      <c r="K251" t="s">
        <v>3942</v>
      </c>
      <c r="M251" s="14" t="s">
        <v>1523</v>
      </c>
      <c r="N251" s="14" t="s">
        <v>1524</v>
      </c>
    </row>
    <row r="252" spans="5:14" ht="30" x14ac:dyDescent="0.25">
      <c r="E252" s="2" t="s">
        <v>1525</v>
      </c>
      <c r="G252" s="2" t="s">
        <v>1526</v>
      </c>
      <c r="I252" s="15" t="s">
        <v>1527</v>
      </c>
      <c r="J252" s="16"/>
      <c r="K252" t="s">
        <v>3943</v>
      </c>
      <c r="M252" s="14" t="s">
        <v>1529</v>
      </c>
      <c r="N252" s="14" t="s">
        <v>1530</v>
      </c>
    </row>
    <row r="253" spans="5:14" ht="30" x14ac:dyDescent="0.25">
      <c r="E253" s="2" t="s">
        <v>1531</v>
      </c>
      <c r="G253" s="2" t="s">
        <v>1532</v>
      </c>
      <c r="I253" s="15" t="s">
        <v>1533</v>
      </c>
      <c r="J253" s="16"/>
      <c r="K253" t="s">
        <v>1444</v>
      </c>
      <c r="M253" s="14" t="s">
        <v>1535</v>
      </c>
      <c r="N253" s="14" t="s">
        <v>1536</v>
      </c>
    </row>
    <row r="254" spans="5:14" ht="30" x14ac:dyDescent="0.25">
      <c r="E254" s="2" t="s">
        <v>1537</v>
      </c>
      <c r="G254" s="2" t="s">
        <v>1538</v>
      </c>
      <c r="I254" s="15" t="s">
        <v>1539</v>
      </c>
      <c r="J254" s="16"/>
      <c r="K254" t="s">
        <v>1450</v>
      </c>
      <c r="M254" s="14" t="s">
        <v>1541</v>
      </c>
      <c r="N254" s="14" t="s">
        <v>1542</v>
      </c>
    </row>
    <row r="255" spans="5:14" ht="30" x14ac:dyDescent="0.25">
      <c r="E255" s="2" t="s">
        <v>1543</v>
      </c>
      <c r="G255" s="2" t="s">
        <v>1544</v>
      </c>
      <c r="I255" s="15" t="s">
        <v>1545</v>
      </c>
      <c r="J255" s="16"/>
      <c r="K255" t="s">
        <v>3944</v>
      </c>
      <c r="M255" s="14" t="s">
        <v>1547</v>
      </c>
      <c r="N255" s="14" t="s">
        <v>1548</v>
      </c>
    </row>
    <row r="256" spans="5:14" ht="45" x14ac:dyDescent="0.25">
      <c r="E256" s="2" t="s">
        <v>1549</v>
      </c>
      <c r="G256" s="2" t="s">
        <v>1550</v>
      </c>
      <c r="I256" s="15" t="s">
        <v>1551</v>
      </c>
      <c r="J256" s="16"/>
      <c r="K256" t="s">
        <v>3945</v>
      </c>
      <c r="M256" s="14" t="s">
        <v>1553</v>
      </c>
      <c r="N256" s="14" t="s">
        <v>1554</v>
      </c>
    </row>
    <row r="257" spans="5:14" ht="30" x14ac:dyDescent="0.25">
      <c r="E257" s="2" t="s">
        <v>1555</v>
      </c>
      <c r="G257" s="2" t="s">
        <v>1556</v>
      </c>
      <c r="I257" s="15" t="s">
        <v>1557</v>
      </c>
      <c r="J257" s="16"/>
      <c r="K257" t="s">
        <v>1456</v>
      </c>
      <c r="M257" s="14" t="s">
        <v>1559</v>
      </c>
      <c r="N257" s="14" t="s">
        <v>1560</v>
      </c>
    </row>
    <row r="258" spans="5:14" ht="38.25" x14ac:dyDescent="0.25">
      <c r="E258" s="2" t="s">
        <v>1561</v>
      </c>
      <c r="G258" s="2" t="s">
        <v>1562</v>
      </c>
      <c r="I258" s="15" t="s">
        <v>1563</v>
      </c>
      <c r="J258" s="16"/>
      <c r="K258" t="s">
        <v>1462</v>
      </c>
      <c r="M258" s="10" t="s">
        <v>1565</v>
      </c>
      <c r="N258" s="10" t="s">
        <v>1566</v>
      </c>
    </row>
    <row r="259" spans="5:14" ht="30" x14ac:dyDescent="0.25">
      <c r="E259" s="2" t="s">
        <v>1567</v>
      </c>
      <c r="G259" s="2" t="s">
        <v>1568</v>
      </c>
      <c r="I259" s="15" t="s">
        <v>1569</v>
      </c>
      <c r="J259" s="16"/>
      <c r="K259" t="s">
        <v>1468</v>
      </c>
      <c r="M259" s="14" t="s">
        <v>1571</v>
      </c>
      <c r="N259" s="14" t="s">
        <v>1572</v>
      </c>
    </row>
    <row r="260" spans="5:14" ht="30" x14ac:dyDescent="0.25">
      <c r="E260" s="2" t="s">
        <v>1573</v>
      </c>
      <c r="G260" s="2" t="s">
        <v>1574</v>
      </c>
      <c r="I260" s="15" t="s">
        <v>1575</v>
      </c>
      <c r="J260" s="16"/>
      <c r="K260" t="s">
        <v>1474</v>
      </c>
      <c r="M260" s="14" t="s">
        <v>1577</v>
      </c>
      <c r="N260" s="14" t="s">
        <v>1578</v>
      </c>
    </row>
    <row r="261" spans="5:14" ht="30" x14ac:dyDescent="0.25">
      <c r="E261" s="2" t="s">
        <v>1579</v>
      </c>
      <c r="G261" s="2" t="s">
        <v>1580</v>
      </c>
      <c r="I261" s="15" t="s">
        <v>1581</v>
      </c>
      <c r="J261" s="16"/>
      <c r="K261" t="s">
        <v>1480</v>
      </c>
      <c r="M261" s="14" t="s">
        <v>1583</v>
      </c>
      <c r="N261" s="14" t="s">
        <v>1584</v>
      </c>
    </row>
    <row r="262" spans="5:14" ht="30" x14ac:dyDescent="0.25">
      <c r="E262" s="2" t="s">
        <v>1585</v>
      </c>
      <c r="G262" s="2" t="s">
        <v>1586</v>
      </c>
      <c r="I262" s="15" t="s">
        <v>1587</v>
      </c>
      <c r="J262" s="16"/>
      <c r="K262" t="s">
        <v>1486</v>
      </c>
      <c r="M262" s="14" t="s">
        <v>1589</v>
      </c>
      <c r="N262" s="14" t="s">
        <v>1590</v>
      </c>
    </row>
    <row r="263" spans="5:14" ht="38.25" x14ac:dyDescent="0.25">
      <c r="E263" s="2" t="s">
        <v>1591</v>
      </c>
      <c r="G263" s="2" t="s">
        <v>1592</v>
      </c>
      <c r="I263" s="15" t="s">
        <v>1593</v>
      </c>
      <c r="J263" s="16"/>
      <c r="K263" t="s">
        <v>1492</v>
      </c>
      <c r="M263" s="14" t="s">
        <v>1595</v>
      </c>
      <c r="N263" s="14" t="s">
        <v>1596</v>
      </c>
    </row>
    <row r="264" spans="5:14" ht="25.5" x14ac:dyDescent="0.25">
      <c r="E264" s="2" t="s">
        <v>1597</v>
      </c>
      <c r="G264" s="2" t="s">
        <v>1598</v>
      </c>
      <c r="I264" s="15" t="s">
        <v>1599</v>
      </c>
      <c r="J264" s="16"/>
      <c r="K264" t="s">
        <v>1498</v>
      </c>
      <c r="M264" s="14" t="s">
        <v>1601</v>
      </c>
      <c r="N264" s="14" t="s">
        <v>1602</v>
      </c>
    </row>
    <row r="265" spans="5:14" ht="38.25" x14ac:dyDescent="0.25">
      <c r="E265" s="2" t="s">
        <v>1603</v>
      </c>
      <c r="G265" s="2" t="s">
        <v>1604</v>
      </c>
      <c r="I265" s="15" t="s">
        <v>1605</v>
      </c>
      <c r="J265" s="16"/>
      <c r="K265" t="s">
        <v>1504</v>
      </c>
      <c r="M265" s="10" t="s">
        <v>1607</v>
      </c>
      <c r="N265" s="10" t="s">
        <v>1608</v>
      </c>
    </row>
    <row r="266" spans="5:14" ht="30" x14ac:dyDescent="0.25">
      <c r="E266" s="2" t="s">
        <v>1609</v>
      </c>
      <c r="G266" s="2" t="s">
        <v>1610</v>
      </c>
      <c r="I266" s="15" t="s">
        <v>1611</v>
      </c>
      <c r="J266" s="16"/>
      <c r="K266" t="s">
        <v>1510</v>
      </c>
      <c r="M266" s="14" t="s">
        <v>1613</v>
      </c>
      <c r="N266" s="14" t="s">
        <v>1614</v>
      </c>
    </row>
    <row r="267" spans="5:14" ht="30" x14ac:dyDescent="0.25">
      <c r="E267" s="2" t="s">
        <v>1615</v>
      </c>
      <c r="G267" s="2" t="s">
        <v>1616</v>
      </c>
      <c r="I267" s="15" t="s">
        <v>1617</v>
      </c>
      <c r="J267" s="16"/>
      <c r="K267" t="s">
        <v>1516</v>
      </c>
      <c r="M267" s="14" t="s">
        <v>1619</v>
      </c>
      <c r="N267" s="14" t="s">
        <v>1620</v>
      </c>
    </row>
    <row r="268" spans="5:14" ht="30" x14ac:dyDescent="0.25">
      <c r="E268" s="2" t="s">
        <v>1621</v>
      </c>
      <c r="G268" s="2" t="s">
        <v>1622</v>
      </c>
      <c r="I268" s="15" t="s">
        <v>1623</v>
      </c>
      <c r="J268" s="16"/>
      <c r="K268" t="s">
        <v>1522</v>
      </c>
      <c r="M268" s="14" t="s">
        <v>1625</v>
      </c>
      <c r="N268" s="14" t="s">
        <v>1626</v>
      </c>
    </row>
    <row r="269" spans="5:14" ht="30" x14ac:dyDescent="0.25">
      <c r="E269" s="2" t="s">
        <v>1627</v>
      </c>
      <c r="G269" s="2" t="s">
        <v>1628</v>
      </c>
      <c r="I269" s="15" t="s">
        <v>1629</v>
      </c>
      <c r="J269" s="16"/>
      <c r="K269" t="s">
        <v>1528</v>
      </c>
      <c r="M269" s="14" t="s">
        <v>1631</v>
      </c>
      <c r="N269" s="14" t="s">
        <v>1632</v>
      </c>
    </row>
    <row r="270" spans="5:14" ht="38.25" x14ac:dyDescent="0.25">
      <c r="E270" s="2" t="s">
        <v>1633</v>
      </c>
      <c r="G270" s="2" t="s">
        <v>1634</v>
      </c>
      <c r="I270" s="8" t="s">
        <v>1635</v>
      </c>
      <c r="J270" s="9"/>
      <c r="K270" t="s">
        <v>1534</v>
      </c>
      <c r="M270" s="10" t="s">
        <v>1637</v>
      </c>
      <c r="N270" s="10" t="s">
        <v>1638</v>
      </c>
    </row>
    <row r="271" spans="5:14" ht="30" x14ac:dyDescent="0.25">
      <c r="E271" s="2" t="s">
        <v>1639</v>
      </c>
      <c r="G271" s="2" t="s">
        <v>1640</v>
      </c>
      <c r="I271" s="15" t="s">
        <v>1641</v>
      </c>
      <c r="J271" s="16"/>
      <c r="K271" t="s">
        <v>1540</v>
      </c>
      <c r="M271" s="14" t="s">
        <v>1643</v>
      </c>
      <c r="N271" s="14" t="s">
        <v>1644</v>
      </c>
    </row>
    <row r="272" spans="5:14" ht="30" x14ac:dyDescent="0.25">
      <c r="E272" s="2" t="s">
        <v>1645</v>
      </c>
      <c r="G272" s="2" t="s">
        <v>1646</v>
      </c>
      <c r="I272" s="15" t="s">
        <v>1647</v>
      </c>
      <c r="J272" s="16"/>
      <c r="K272" t="s">
        <v>1546</v>
      </c>
      <c r="M272" s="14" t="s">
        <v>1649</v>
      </c>
      <c r="N272" s="14" t="s">
        <v>1650</v>
      </c>
    </row>
    <row r="273" spans="5:14" ht="25.5" x14ac:dyDescent="0.25">
      <c r="E273" s="2" t="s">
        <v>1651</v>
      </c>
      <c r="G273" s="2" t="s">
        <v>1652</v>
      </c>
      <c r="I273" s="15" t="s">
        <v>1653</v>
      </c>
      <c r="J273" s="16"/>
      <c r="K273" t="s">
        <v>1552</v>
      </c>
      <c r="M273" s="10" t="s">
        <v>1655</v>
      </c>
      <c r="N273" s="10" t="s">
        <v>1656</v>
      </c>
    </row>
    <row r="274" spans="5:14" ht="30" x14ac:dyDescent="0.25">
      <c r="E274" s="2" t="s">
        <v>1657</v>
      </c>
      <c r="G274" s="2" t="s">
        <v>1658</v>
      </c>
      <c r="I274" s="15" t="s">
        <v>1659</v>
      </c>
      <c r="J274" s="16"/>
      <c r="K274" t="s">
        <v>1558</v>
      </c>
      <c r="M274" s="14" t="s">
        <v>1661</v>
      </c>
      <c r="N274" s="14" t="s">
        <v>1662</v>
      </c>
    </row>
    <row r="275" spans="5:14" x14ac:dyDescent="0.25">
      <c r="E275" s="2" t="s">
        <v>1663</v>
      </c>
      <c r="G275" s="2" t="s">
        <v>1664</v>
      </c>
      <c r="I275" s="15" t="s">
        <v>1665</v>
      </c>
      <c r="J275" s="16"/>
      <c r="K275" t="s">
        <v>1564</v>
      </c>
      <c r="M275" s="14" t="s">
        <v>1667</v>
      </c>
      <c r="N275" s="14" t="s">
        <v>1668</v>
      </c>
    </row>
    <row r="276" spans="5:14" ht="30" x14ac:dyDescent="0.25">
      <c r="E276" s="2" t="s">
        <v>1669</v>
      </c>
      <c r="G276" s="2" t="s">
        <v>1670</v>
      </c>
      <c r="I276" s="15" t="s">
        <v>1671</v>
      </c>
      <c r="J276" s="16"/>
      <c r="K276" t="s">
        <v>3946</v>
      </c>
      <c r="M276" s="14" t="s">
        <v>1673</v>
      </c>
      <c r="N276" s="14" t="s">
        <v>1674</v>
      </c>
    </row>
    <row r="277" spans="5:14" ht="38.25" x14ac:dyDescent="0.25">
      <c r="E277" s="2" t="s">
        <v>1675</v>
      </c>
      <c r="G277" s="2" t="s">
        <v>1676</v>
      </c>
      <c r="I277" s="15" t="s">
        <v>1677</v>
      </c>
      <c r="J277" s="16"/>
      <c r="K277" t="s">
        <v>1570</v>
      </c>
      <c r="M277" s="14" t="s">
        <v>1679</v>
      </c>
      <c r="N277" s="14" t="s">
        <v>1680</v>
      </c>
    </row>
    <row r="278" spans="5:14" ht="30" x14ac:dyDescent="0.25">
      <c r="E278" s="2" t="s">
        <v>1681</v>
      </c>
      <c r="G278" s="2" t="s">
        <v>1682</v>
      </c>
      <c r="I278" s="15" t="s">
        <v>1683</v>
      </c>
      <c r="J278" s="16"/>
      <c r="K278" t="s">
        <v>1576</v>
      </c>
      <c r="M278" s="14" t="s">
        <v>1685</v>
      </c>
      <c r="N278" s="14" t="s">
        <v>1686</v>
      </c>
    </row>
    <row r="279" spans="5:14" ht="30" x14ac:dyDescent="0.25">
      <c r="E279" s="2" t="s">
        <v>1687</v>
      </c>
      <c r="G279" s="2" t="s">
        <v>1688</v>
      </c>
      <c r="I279" s="15" t="s">
        <v>1689</v>
      </c>
      <c r="J279" s="16"/>
      <c r="K279" t="s">
        <v>1582</v>
      </c>
      <c r="M279" s="14" t="s">
        <v>1691</v>
      </c>
      <c r="N279" s="14" t="s">
        <v>1692</v>
      </c>
    </row>
    <row r="280" spans="5:14" ht="38.25" x14ac:dyDescent="0.25">
      <c r="E280" s="2" t="s">
        <v>1693</v>
      </c>
      <c r="G280" s="2" t="s">
        <v>1694</v>
      </c>
      <c r="I280" s="15" t="s">
        <v>1695</v>
      </c>
      <c r="J280" s="16"/>
      <c r="K280" t="s">
        <v>1588</v>
      </c>
      <c r="M280" s="14" t="s">
        <v>1697</v>
      </c>
      <c r="N280" s="14" t="s">
        <v>1698</v>
      </c>
    </row>
    <row r="281" spans="5:14" ht="25.5" x14ac:dyDescent="0.25">
      <c r="E281" s="2" t="s">
        <v>1699</v>
      </c>
      <c r="G281" s="2" t="s">
        <v>1700</v>
      </c>
      <c r="I281" s="15" t="s">
        <v>1701</v>
      </c>
      <c r="J281" s="16"/>
      <c r="K281" t="s">
        <v>1594</v>
      </c>
      <c r="M281" s="14" t="s">
        <v>1703</v>
      </c>
      <c r="N281" s="14" t="s">
        <v>1602</v>
      </c>
    </row>
    <row r="282" spans="5:14" ht="38.25" x14ac:dyDescent="0.25">
      <c r="E282" s="2" t="s">
        <v>1704</v>
      </c>
      <c r="G282" s="2" t="s">
        <v>1705</v>
      </c>
      <c r="I282" s="8" t="s">
        <v>1706</v>
      </c>
      <c r="J282" s="9"/>
      <c r="K282" t="s">
        <v>1600</v>
      </c>
      <c r="M282" s="10" t="s">
        <v>1708</v>
      </c>
      <c r="N282" s="10" t="s">
        <v>1709</v>
      </c>
    </row>
    <row r="283" spans="5:14" ht="30" x14ac:dyDescent="0.25">
      <c r="E283" s="2" t="s">
        <v>1710</v>
      </c>
      <c r="G283" s="2" t="s">
        <v>1711</v>
      </c>
      <c r="I283" s="8" t="s">
        <v>1712</v>
      </c>
      <c r="J283" s="9"/>
      <c r="K283" t="s">
        <v>1606</v>
      </c>
      <c r="M283" s="14" t="s">
        <v>1714</v>
      </c>
      <c r="N283" s="14" t="s">
        <v>1715</v>
      </c>
    </row>
    <row r="284" spans="5:14" ht="25.5" x14ac:dyDescent="0.25">
      <c r="E284" s="2" t="s">
        <v>1716</v>
      </c>
      <c r="G284" s="2" t="s">
        <v>1717</v>
      </c>
      <c r="I284" s="15" t="s">
        <v>1718</v>
      </c>
      <c r="J284" s="16"/>
      <c r="K284" t="s">
        <v>1612</v>
      </c>
      <c r="M284" s="10" t="s">
        <v>1720</v>
      </c>
      <c r="N284" s="10" t="s">
        <v>1721</v>
      </c>
    </row>
    <row r="285" spans="5:14" ht="30" x14ac:dyDescent="0.25">
      <c r="E285" s="2" t="s">
        <v>1722</v>
      </c>
      <c r="G285" s="2" t="s">
        <v>1723</v>
      </c>
      <c r="I285" s="15" t="s">
        <v>1724</v>
      </c>
      <c r="J285" s="16"/>
      <c r="K285" t="s">
        <v>3947</v>
      </c>
      <c r="M285" s="14" t="s">
        <v>1726</v>
      </c>
      <c r="N285" s="14" t="s">
        <v>1727</v>
      </c>
    </row>
    <row r="286" spans="5:14" ht="30" x14ac:dyDescent="0.25">
      <c r="E286" s="2" t="s">
        <v>1728</v>
      </c>
      <c r="G286" s="2" t="s">
        <v>1729</v>
      </c>
      <c r="I286" s="15" t="s">
        <v>1730</v>
      </c>
      <c r="J286" s="16"/>
      <c r="K286" t="s">
        <v>1618</v>
      </c>
      <c r="M286" s="14" t="s">
        <v>1732</v>
      </c>
      <c r="N286" s="14" t="s">
        <v>1733</v>
      </c>
    </row>
    <row r="287" spans="5:14" ht="60" x14ac:dyDescent="0.25">
      <c r="E287" s="2" t="s">
        <v>1734</v>
      </c>
      <c r="G287" s="2" t="s">
        <v>1735</v>
      </c>
      <c r="I287" s="15" t="s">
        <v>1736</v>
      </c>
      <c r="J287" s="16"/>
      <c r="K287" t="s">
        <v>1624</v>
      </c>
      <c r="M287" s="14" t="s">
        <v>1738</v>
      </c>
      <c r="N287" s="14" t="s">
        <v>1739</v>
      </c>
    </row>
    <row r="288" spans="5:14" ht="30" x14ac:dyDescent="0.25">
      <c r="E288" s="2" t="s">
        <v>1740</v>
      </c>
      <c r="G288" s="2" t="s">
        <v>1741</v>
      </c>
      <c r="I288" s="15" t="s">
        <v>1742</v>
      </c>
      <c r="J288" s="16"/>
      <c r="K288" t="s">
        <v>1630</v>
      </c>
      <c r="M288" s="14" t="s">
        <v>1744</v>
      </c>
      <c r="N288" s="14" t="s">
        <v>1745</v>
      </c>
    </row>
    <row r="289" spans="5:14" ht="38.25" x14ac:dyDescent="0.25">
      <c r="E289" s="2" t="s">
        <v>1746</v>
      </c>
      <c r="G289" s="2" t="s">
        <v>1747</v>
      </c>
      <c r="I289" s="15" t="s">
        <v>1748</v>
      </c>
      <c r="J289" s="16"/>
      <c r="K289" t="s">
        <v>1636</v>
      </c>
      <c r="M289" s="14" t="s">
        <v>1750</v>
      </c>
      <c r="N289" s="14" t="s">
        <v>1751</v>
      </c>
    </row>
    <row r="290" spans="5:14" ht="38.25" x14ac:dyDescent="0.25">
      <c r="E290" s="2" t="s">
        <v>1752</v>
      </c>
      <c r="G290" s="2" t="s">
        <v>1753</v>
      </c>
      <c r="I290" s="8" t="s">
        <v>1754</v>
      </c>
      <c r="J290" s="9"/>
      <c r="K290" t="s">
        <v>1642</v>
      </c>
      <c r="M290" s="14" t="s">
        <v>1756</v>
      </c>
      <c r="N290" s="14" t="s">
        <v>1757</v>
      </c>
    </row>
    <row r="291" spans="5:14" ht="38.25" x14ac:dyDescent="0.25">
      <c r="E291" s="2" t="s">
        <v>1758</v>
      </c>
      <c r="G291" s="2" t="s">
        <v>1759</v>
      </c>
      <c r="I291" s="15" t="s">
        <v>1760</v>
      </c>
      <c r="J291" s="16"/>
      <c r="K291" t="s">
        <v>1648</v>
      </c>
      <c r="M291" s="14" t="s">
        <v>1762</v>
      </c>
      <c r="N291" s="14" t="s">
        <v>1763</v>
      </c>
    </row>
    <row r="292" spans="5:14" ht="30" x14ac:dyDescent="0.25">
      <c r="E292" s="2" t="s">
        <v>1764</v>
      </c>
      <c r="G292" s="2" t="s">
        <v>1765</v>
      </c>
      <c r="I292" s="15" t="s">
        <v>1766</v>
      </c>
      <c r="J292" s="16"/>
      <c r="K292" t="s">
        <v>1654</v>
      </c>
      <c r="M292" s="14" t="s">
        <v>1768</v>
      </c>
      <c r="N292" s="14" t="s">
        <v>1769</v>
      </c>
    </row>
    <row r="293" spans="5:14" ht="38.25" x14ac:dyDescent="0.25">
      <c r="E293" s="2" t="s">
        <v>1770</v>
      </c>
      <c r="G293" s="2" t="s">
        <v>1771</v>
      </c>
      <c r="I293" s="8" t="s">
        <v>1772</v>
      </c>
      <c r="J293" s="9"/>
      <c r="K293" t="s">
        <v>1660</v>
      </c>
      <c r="M293" s="14" t="s">
        <v>1774</v>
      </c>
      <c r="N293" s="14" t="s">
        <v>1775</v>
      </c>
    </row>
    <row r="294" spans="5:14" ht="38.25" x14ac:dyDescent="0.25">
      <c r="E294" s="2" t="s">
        <v>1776</v>
      </c>
      <c r="G294" s="2" t="s">
        <v>1777</v>
      </c>
      <c r="I294" s="8" t="s">
        <v>1778</v>
      </c>
      <c r="J294" s="9"/>
      <c r="K294" t="s">
        <v>1666</v>
      </c>
      <c r="M294" s="14" t="s">
        <v>1780</v>
      </c>
      <c r="N294" s="14" t="s">
        <v>1781</v>
      </c>
    </row>
    <row r="295" spans="5:14" ht="25.5" x14ac:dyDescent="0.25">
      <c r="E295" s="2" t="s">
        <v>1782</v>
      </c>
      <c r="G295" s="2" t="s">
        <v>1783</v>
      </c>
      <c r="I295" s="15" t="s">
        <v>1784</v>
      </c>
      <c r="J295" s="16"/>
      <c r="K295" t="s">
        <v>1672</v>
      </c>
      <c r="M295" s="10" t="s">
        <v>1786</v>
      </c>
      <c r="N295" s="10" t="s">
        <v>1787</v>
      </c>
    </row>
    <row r="296" spans="5:14" ht="45" x14ac:dyDescent="0.25">
      <c r="E296" s="2" t="s">
        <v>1788</v>
      </c>
      <c r="G296" s="2" t="s">
        <v>1789</v>
      </c>
      <c r="I296" s="15" t="s">
        <v>1790</v>
      </c>
      <c r="J296" s="16"/>
      <c r="K296" t="s">
        <v>1678</v>
      </c>
      <c r="M296" s="14" t="s">
        <v>1792</v>
      </c>
      <c r="N296" s="14" t="s">
        <v>1793</v>
      </c>
    </row>
    <row r="297" spans="5:14" ht="45" x14ac:dyDescent="0.25">
      <c r="E297" s="2" t="s">
        <v>1794</v>
      </c>
      <c r="G297" s="2" t="s">
        <v>1795</v>
      </c>
      <c r="I297" s="15" t="s">
        <v>1796</v>
      </c>
      <c r="J297" s="16"/>
      <c r="K297" t="s">
        <v>1684</v>
      </c>
      <c r="M297" s="14" t="s">
        <v>1798</v>
      </c>
      <c r="N297" s="14" t="s">
        <v>1799</v>
      </c>
    </row>
    <row r="298" spans="5:14" ht="38.25" x14ac:dyDescent="0.25">
      <c r="E298" s="2" t="s">
        <v>1800</v>
      </c>
      <c r="G298" s="2" t="s">
        <v>1801</v>
      </c>
      <c r="I298" s="15" t="s">
        <v>1802</v>
      </c>
      <c r="J298" s="16"/>
      <c r="K298" t="s">
        <v>1690</v>
      </c>
      <c r="M298" s="14" t="s">
        <v>1804</v>
      </c>
      <c r="N298" s="14" t="s">
        <v>1805</v>
      </c>
    </row>
    <row r="299" spans="5:14" ht="30" x14ac:dyDescent="0.25">
      <c r="E299" s="2" t="s">
        <v>1806</v>
      </c>
      <c r="G299" s="2" t="s">
        <v>1807</v>
      </c>
      <c r="I299" s="15" t="s">
        <v>1808</v>
      </c>
      <c r="J299" s="16"/>
      <c r="K299" t="s">
        <v>1696</v>
      </c>
      <c r="M299" s="14" t="s">
        <v>1810</v>
      </c>
      <c r="N299" s="14" t="s">
        <v>1811</v>
      </c>
    </row>
    <row r="300" spans="5:14" ht="30" x14ac:dyDescent="0.25">
      <c r="E300" s="2" t="s">
        <v>1812</v>
      </c>
      <c r="G300" s="2" t="s">
        <v>1813</v>
      </c>
      <c r="I300" s="15" t="s">
        <v>1814</v>
      </c>
      <c r="J300" s="16"/>
      <c r="K300" t="s">
        <v>1702</v>
      </c>
      <c r="M300" s="14" t="s">
        <v>1816</v>
      </c>
      <c r="N300" s="14" t="s">
        <v>1817</v>
      </c>
    </row>
    <row r="301" spans="5:14" ht="38.25" x14ac:dyDescent="0.25">
      <c r="E301" s="2" t="s">
        <v>1818</v>
      </c>
      <c r="G301" s="2" t="s">
        <v>1819</v>
      </c>
      <c r="I301" s="15" t="s">
        <v>1820</v>
      </c>
      <c r="J301" s="16"/>
      <c r="K301" t="s">
        <v>1707</v>
      </c>
      <c r="M301" s="14" t="s">
        <v>1822</v>
      </c>
      <c r="N301" s="14" t="s">
        <v>1823</v>
      </c>
    </row>
    <row r="302" spans="5:14" ht="38.25" x14ac:dyDescent="0.25">
      <c r="E302" s="2" t="s">
        <v>1824</v>
      </c>
      <c r="G302" s="2" t="s">
        <v>1825</v>
      </c>
      <c r="I302" s="15" t="s">
        <v>1826</v>
      </c>
      <c r="J302" s="16"/>
      <c r="K302" t="s">
        <v>1713</v>
      </c>
      <c r="M302" s="14" t="s">
        <v>1828</v>
      </c>
      <c r="N302" s="14" t="s">
        <v>1829</v>
      </c>
    </row>
    <row r="303" spans="5:14" ht="30" x14ac:dyDescent="0.25">
      <c r="E303" s="2" t="s">
        <v>1830</v>
      </c>
      <c r="G303" s="2" t="s">
        <v>1831</v>
      </c>
      <c r="I303" s="15" t="s">
        <v>1832</v>
      </c>
      <c r="J303" s="16"/>
      <c r="K303" t="s">
        <v>1719</v>
      </c>
      <c r="M303" s="14" t="s">
        <v>1834</v>
      </c>
      <c r="N303" s="14" t="s">
        <v>1745</v>
      </c>
    </row>
    <row r="304" spans="5:14" ht="25.5" x14ac:dyDescent="0.25">
      <c r="E304" s="2" t="s">
        <v>1835</v>
      </c>
      <c r="G304" s="2" t="s">
        <v>1836</v>
      </c>
      <c r="I304" s="15" t="s">
        <v>1837</v>
      </c>
      <c r="J304" s="16"/>
      <c r="K304" t="s">
        <v>1725</v>
      </c>
      <c r="M304" s="14" t="s">
        <v>1839</v>
      </c>
      <c r="N304" s="14" t="s">
        <v>1840</v>
      </c>
    </row>
    <row r="305" spans="5:14" ht="25.5" x14ac:dyDescent="0.25">
      <c r="E305" s="2" t="s">
        <v>1841</v>
      </c>
      <c r="G305" s="2" t="s">
        <v>1842</v>
      </c>
      <c r="I305" s="15" t="s">
        <v>1843</v>
      </c>
      <c r="J305" s="16"/>
      <c r="K305" t="s">
        <v>1731</v>
      </c>
      <c r="M305" s="10" t="s">
        <v>1845</v>
      </c>
      <c r="N305" s="10" t="s">
        <v>1846</v>
      </c>
    </row>
    <row r="306" spans="5:14" ht="30" x14ac:dyDescent="0.25">
      <c r="E306" s="2" t="s">
        <v>1847</v>
      </c>
      <c r="G306" s="2" t="s">
        <v>1848</v>
      </c>
      <c r="I306" s="8" t="s">
        <v>1849</v>
      </c>
      <c r="J306" s="9"/>
      <c r="K306" t="s">
        <v>1737</v>
      </c>
      <c r="M306" s="14" t="s">
        <v>1851</v>
      </c>
      <c r="N306" s="14" t="s">
        <v>1745</v>
      </c>
    </row>
    <row r="307" spans="5:14" ht="30" x14ac:dyDescent="0.25">
      <c r="E307" s="2" t="s">
        <v>1852</v>
      </c>
      <c r="G307" s="2" t="s">
        <v>1853</v>
      </c>
      <c r="I307" s="15" t="s">
        <v>1854</v>
      </c>
      <c r="J307" s="16"/>
      <c r="K307" t="s">
        <v>1743</v>
      </c>
      <c r="M307" s="14" t="s">
        <v>1856</v>
      </c>
      <c r="N307" s="14" t="s">
        <v>1857</v>
      </c>
    </row>
    <row r="308" spans="5:14" ht="25.5" x14ac:dyDescent="0.25">
      <c r="E308" s="2" t="s">
        <v>1858</v>
      </c>
      <c r="G308" s="2" t="s">
        <v>1859</v>
      </c>
      <c r="I308" s="15" t="s">
        <v>1860</v>
      </c>
      <c r="J308" s="16"/>
      <c r="K308" t="s">
        <v>1749</v>
      </c>
      <c r="M308" s="10" t="s">
        <v>1862</v>
      </c>
      <c r="N308" s="10" t="s">
        <v>1863</v>
      </c>
    </row>
    <row r="309" spans="5:14" ht="38.25" x14ac:dyDescent="0.25">
      <c r="E309" s="2" t="s">
        <v>1864</v>
      </c>
      <c r="G309" s="2" t="s">
        <v>1865</v>
      </c>
      <c r="I309" s="15" t="s">
        <v>1866</v>
      </c>
      <c r="J309" s="16"/>
      <c r="K309" t="s">
        <v>1755</v>
      </c>
      <c r="M309" s="14" t="s">
        <v>1868</v>
      </c>
      <c r="N309" s="14" t="s">
        <v>1869</v>
      </c>
    </row>
    <row r="310" spans="5:14" ht="38.25" x14ac:dyDescent="0.25">
      <c r="E310" s="2" t="s">
        <v>1870</v>
      </c>
      <c r="G310" s="2" t="s">
        <v>1871</v>
      </c>
      <c r="I310" s="15" t="s">
        <v>1872</v>
      </c>
      <c r="J310" s="16"/>
      <c r="K310" t="s">
        <v>1761</v>
      </c>
      <c r="M310" s="14" t="s">
        <v>1874</v>
      </c>
      <c r="N310" s="14" t="s">
        <v>1875</v>
      </c>
    </row>
    <row r="311" spans="5:14" ht="45" x14ac:dyDescent="0.25">
      <c r="E311" s="2" t="s">
        <v>1876</v>
      </c>
      <c r="G311" s="2" t="s">
        <v>1877</v>
      </c>
      <c r="I311" s="15" t="s">
        <v>1878</v>
      </c>
      <c r="J311" s="16"/>
      <c r="K311" t="s">
        <v>1767</v>
      </c>
      <c r="M311" s="14" t="s">
        <v>1880</v>
      </c>
      <c r="N311" s="14" t="s">
        <v>1881</v>
      </c>
    </row>
    <row r="312" spans="5:14" ht="30" x14ac:dyDescent="0.25">
      <c r="E312" s="2" t="s">
        <v>1882</v>
      </c>
      <c r="G312" s="2" t="s">
        <v>1883</v>
      </c>
      <c r="I312" s="15" t="s">
        <v>1884</v>
      </c>
      <c r="J312" s="16"/>
      <c r="K312" t="s">
        <v>1773</v>
      </c>
      <c r="M312" s="14" t="s">
        <v>1886</v>
      </c>
      <c r="N312" s="14" t="s">
        <v>1887</v>
      </c>
    </row>
    <row r="313" spans="5:14" ht="30" x14ac:dyDescent="0.25">
      <c r="E313" s="2" t="s">
        <v>1888</v>
      </c>
      <c r="G313" s="2" t="s">
        <v>1889</v>
      </c>
      <c r="I313" s="15" t="s">
        <v>1890</v>
      </c>
      <c r="J313" s="16"/>
      <c r="K313" t="s">
        <v>1779</v>
      </c>
      <c r="M313" s="14" t="s">
        <v>1892</v>
      </c>
      <c r="N313" s="14" t="s">
        <v>1893</v>
      </c>
    </row>
    <row r="314" spans="5:14" ht="30" x14ac:dyDescent="0.25">
      <c r="E314" s="2" t="s">
        <v>1894</v>
      </c>
      <c r="G314" s="2" t="s">
        <v>1895</v>
      </c>
      <c r="I314" s="15" t="s">
        <v>1896</v>
      </c>
      <c r="J314" s="16"/>
      <c r="K314" t="s">
        <v>1785</v>
      </c>
      <c r="M314" s="14" t="s">
        <v>1898</v>
      </c>
      <c r="N314" s="14" t="s">
        <v>1899</v>
      </c>
    </row>
    <row r="315" spans="5:14" ht="30" x14ac:dyDescent="0.25">
      <c r="E315" s="2" t="s">
        <v>1900</v>
      </c>
      <c r="G315" s="2" t="s">
        <v>1901</v>
      </c>
      <c r="I315" s="15" t="s">
        <v>1902</v>
      </c>
      <c r="J315" s="16"/>
      <c r="K315" t="s">
        <v>1791</v>
      </c>
      <c r="M315" s="14" t="s">
        <v>1904</v>
      </c>
      <c r="N315" s="14" t="s">
        <v>1905</v>
      </c>
    </row>
    <row r="316" spans="5:14" ht="38.25" x14ac:dyDescent="0.25">
      <c r="E316" s="2" t="s">
        <v>1906</v>
      </c>
      <c r="G316" s="2" t="s">
        <v>1907</v>
      </c>
      <c r="I316" s="15" t="s">
        <v>1908</v>
      </c>
      <c r="J316" s="16"/>
      <c r="K316" t="s">
        <v>1797</v>
      </c>
      <c r="M316" s="14" t="s">
        <v>1910</v>
      </c>
      <c r="N316" s="14" t="s">
        <v>1911</v>
      </c>
    </row>
    <row r="317" spans="5:14" ht="38.25" x14ac:dyDescent="0.25">
      <c r="E317" s="2" t="s">
        <v>1912</v>
      </c>
      <c r="G317" s="2" t="s">
        <v>1913</v>
      </c>
      <c r="I317" s="15" t="s">
        <v>1914</v>
      </c>
      <c r="J317" s="16"/>
      <c r="K317" t="s">
        <v>1803</v>
      </c>
      <c r="M317" s="14" t="s">
        <v>1916</v>
      </c>
      <c r="N317" s="14" t="s">
        <v>1917</v>
      </c>
    </row>
    <row r="318" spans="5:14" ht="30" x14ac:dyDescent="0.25">
      <c r="E318" s="2" t="s">
        <v>1918</v>
      </c>
      <c r="G318" s="2" t="s">
        <v>1919</v>
      </c>
      <c r="I318" s="15" t="s">
        <v>1920</v>
      </c>
      <c r="J318" s="16"/>
      <c r="K318" t="s">
        <v>1809</v>
      </c>
      <c r="M318" s="14" t="s">
        <v>1922</v>
      </c>
      <c r="N318" s="14" t="s">
        <v>1923</v>
      </c>
    </row>
    <row r="319" spans="5:14" ht="25.5" x14ac:dyDescent="0.25">
      <c r="E319" s="2" t="s">
        <v>1924</v>
      </c>
      <c r="G319" s="2" t="s">
        <v>1925</v>
      </c>
      <c r="I319" s="15" t="s">
        <v>1926</v>
      </c>
      <c r="J319" s="16"/>
      <c r="K319" t="s">
        <v>1815</v>
      </c>
      <c r="M319" s="10" t="s">
        <v>1928</v>
      </c>
      <c r="N319" s="10" t="s">
        <v>1929</v>
      </c>
    </row>
    <row r="320" spans="5:14" ht="30" x14ac:dyDescent="0.25">
      <c r="E320" s="2" t="s">
        <v>1930</v>
      </c>
      <c r="G320" s="2" t="s">
        <v>1931</v>
      </c>
      <c r="I320" s="15" t="s">
        <v>1932</v>
      </c>
      <c r="J320" s="16"/>
      <c r="K320" t="s">
        <v>1821</v>
      </c>
      <c r="M320" s="14" t="s">
        <v>1934</v>
      </c>
      <c r="N320" s="14" t="s">
        <v>1935</v>
      </c>
    </row>
    <row r="321" spans="5:14" ht="38.25" x14ac:dyDescent="0.25">
      <c r="E321" s="2" t="s">
        <v>1936</v>
      </c>
      <c r="G321" s="2" t="s">
        <v>1937</v>
      </c>
      <c r="I321" s="15" t="s">
        <v>1938</v>
      </c>
      <c r="J321" s="16"/>
      <c r="K321" t="s">
        <v>1827</v>
      </c>
      <c r="M321" s="14" t="s">
        <v>1940</v>
      </c>
      <c r="N321" s="14" t="s">
        <v>1941</v>
      </c>
    </row>
    <row r="322" spans="5:14" ht="38.25" x14ac:dyDescent="0.25">
      <c r="E322" s="2" t="s">
        <v>1942</v>
      </c>
      <c r="G322" s="2" t="s">
        <v>1943</v>
      </c>
      <c r="I322" s="15" t="s">
        <v>1944</v>
      </c>
      <c r="J322" s="16"/>
      <c r="K322" t="s">
        <v>1833</v>
      </c>
      <c r="M322" s="14" t="s">
        <v>1946</v>
      </c>
      <c r="N322" s="14" t="s">
        <v>1947</v>
      </c>
    </row>
    <row r="323" spans="5:14" ht="45" x14ac:dyDescent="0.25">
      <c r="E323" s="2" t="s">
        <v>1948</v>
      </c>
      <c r="G323" s="2" t="s">
        <v>1949</v>
      </c>
      <c r="I323" s="15" t="s">
        <v>1950</v>
      </c>
      <c r="J323" s="16"/>
      <c r="K323" t="s">
        <v>1838</v>
      </c>
      <c r="M323" s="14" t="s">
        <v>1952</v>
      </c>
      <c r="N323" s="14" t="s">
        <v>1953</v>
      </c>
    </row>
    <row r="324" spans="5:14" ht="45" x14ac:dyDescent="0.25">
      <c r="E324" s="2" t="s">
        <v>1954</v>
      </c>
      <c r="G324" s="2" t="s">
        <v>1955</v>
      </c>
      <c r="I324" s="15" t="s">
        <v>1956</v>
      </c>
      <c r="J324" s="16"/>
      <c r="K324" t="s">
        <v>1844</v>
      </c>
      <c r="M324" s="14" t="s">
        <v>1958</v>
      </c>
      <c r="N324" s="14" t="s">
        <v>1959</v>
      </c>
    </row>
    <row r="325" spans="5:14" ht="38.25" x14ac:dyDescent="0.25">
      <c r="E325" s="2" t="s">
        <v>1960</v>
      </c>
      <c r="G325" s="2" t="s">
        <v>1961</v>
      </c>
      <c r="I325" s="15" t="s">
        <v>1962</v>
      </c>
      <c r="J325" s="16"/>
      <c r="K325" t="s">
        <v>1850</v>
      </c>
      <c r="M325" s="14" t="s">
        <v>1964</v>
      </c>
      <c r="N325" s="14" t="s">
        <v>1965</v>
      </c>
    </row>
    <row r="326" spans="5:14" ht="30" x14ac:dyDescent="0.25">
      <c r="E326" s="2" t="s">
        <v>1966</v>
      </c>
      <c r="G326" s="2" t="s">
        <v>1967</v>
      </c>
      <c r="I326" s="15" t="s">
        <v>1968</v>
      </c>
      <c r="J326" s="16"/>
      <c r="K326" t="s">
        <v>1855</v>
      </c>
      <c r="M326" s="14" t="s">
        <v>1970</v>
      </c>
      <c r="N326" s="14" t="s">
        <v>1971</v>
      </c>
    </row>
    <row r="327" spans="5:14" ht="38.25" x14ac:dyDescent="0.25">
      <c r="E327" s="2" t="s">
        <v>1972</v>
      </c>
      <c r="G327" s="2" t="s">
        <v>1973</v>
      </c>
      <c r="I327" s="15" t="s">
        <v>1974</v>
      </c>
      <c r="J327" s="16"/>
      <c r="K327" t="s">
        <v>1861</v>
      </c>
      <c r="M327" s="14" t="s">
        <v>1976</v>
      </c>
      <c r="N327" s="14" t="s">
        <v>1977</v>
      </c>
    </row>
    <row r="328" spans="5:14" ht="38.25" x14ac:dyDescent="0.25">
      <c r="E328" s="2" t="s">
        <v>1978</v>
      </c>
      <c r="G328" s="2" t="s">
        <v>1979</v>
      </c>
      <c r="I328" s="15" t="s">
        <v>1980</v>
      </c>
      <c r="J328" s="16"/>
      <c r="K328" t="s">
        <v>1867</v>
      </c>
      <c r="M328" s="14" t="s">
        <v>1982</v>
      </c>
      <c r="N328" s="14" t="s">
        <v>1983</v>
      </c>
    </row>
    <row r="329" spans="5:14" ht="38.25" x14ac:dyDescent="0.25">
      <c r="E329" s="2" t="s">
        <v>1984</v>
      </c>
      <c r="G329" s="2" t="s">
        <v>1985</v>
      </c>
      <c r="I329" s="15" t="s">
        <v>1986</v>
      </c>
      <c r="J329" s="16"/>
      <c r="K329" t="s">
        <v>1873</v>
      </c>
      <c r="M329" s="14" t="s">
        <v>1988</v>
      </c>
      <c r="N329" s="14" t="s">
        <v>1989</v>
      </c>
    </row>
    <row r="330" spans="5:14" ht="38.25" x14ac:dyDescent="0.25">
      <c r="E330" s="2" t="s">
        <v>1990</v>
      </c>
      <c r="G330" s="2" t="s">
        <v>1991</v>
      </c>
      <c r="I330" s="15" t="s">
        <v>1992</v>
      </c>
      <c r="J330" s="16"/>
      <c r="K330" t="s">
        <v>1879</v>
      </c>
      <c r="M330" s="14" t="s">
        <v>1994</v>
      </c>
      <c r="N330" s="14" t="s">
        <v>1995</v>
      </c>
    </row>
    <row r="331" spans="5:14" ht="51" x14ac:dyDescent="0.25">
      <c r="E331" s="2" t="s">
        <v>1996</v>
      </c>
      <c r="G331" s="2" t="s">
        <v>1997</v>
      </c>
      <c r="I331" s="15" t="s">
        <v>1998</v>
      </c>
      <c r="J331" s="16"/>
      <c r="K331" t="s">
        <v>1885</v>
      </c>
      <c r="M331" s="14" t="s">
        <v>2000</v>
      </c>
      <c r="N331" s="14" t="s">
        <v>2001</v>
      </c>
    </row>
    <row r="332" spans="5:14" ht="30" x14ac:dyDescent="0.25">
      <c r="E332" s="2" t="s">
        <v>2002</v>
      </c>
      <c r="G332" s="2" t="s">
        <v>2003</v>
      </c>
      <c r="I332" s="15" t="s">
        <v>2004</v>
      </c>
      <c r="J332" s="16"/>
      <c r="K332" t="s">
        <v>1891</v>
      </c>
      <c r="M332" s="14" t="s">
        <v>2006</v>
      </c>
      <c r="N332" s="14" t="s">
        <v>2007</v>
      </c>
    </row>
    <row r="333" spans="5:14" ht="30" x14ac:dyDescent="0.25">
      <c r="E333" s="2" t="s">
        <v>2008</v>
      </c>
      <c r="G333" s="2" t="s">
        <v>2009</v>
      </c>
      <c r="I333" s="15" t="s">
        <v>2010</v>
      </c>
      <c r="J333" s="16"/>
      <c r="K333" t="s">
        <v>1897</v>
      </c>
      <c r="M333" s="14" t="s">
        <v>2012</v>
      </c>
      <c r="N333" s="14" t="s">
        <v>2013</v>
      </c>
    </row>
    <row r="334" spans="5:14" ht="38.25" x14ac:dyDescent="0.25">
      <c r="E334" s="2" t="s">
        <v>2014</v>
      </c>
      <c r="G334" s="2" t="s">
        <v>2015</v>
      </c>
      <c r="I334" s="15" t="s">
        <v>2016</v>
      </c>
      <c r="J334" s="16"/>
      <c r="K334" t="s">
        <v>1903</v>
      </c>
      <c r="M334" s="14" t="s">
        <v>2018</v>
      </c>
      <c r="N334" s="14" t="s">
        <v>2019</v>
      </c>
    </row>
    <row r="335" spans="5:14" ht="38.25" x14ac:dyDescent="0.25">
      <c r="E335" s="2" t="s">
        <v>2020</v>
      </c>
      <c r="G335" s="2" t="s">
        <v>2021</v>
      </c>
      <c r="I335" s="15" t="s">
        <v>2022</v>
      </c>
      <c r="J335" s="16"/>
      <c r="K335" t="s">
        <v>1909</v>
      </c>
      <c r="M335" s="14" t="s">
        <v>2024</v>
      </c>
      <c r="N335" s="14" t="s">
        <v>2025</v>
      </c>
    </row>
    <row r="336" spans="5:14" ht="25.5" x14ac:dyDescent="0.25">
      <c r="E336" s="2" t="s">
        <v>2026</v>
      </c>
      <c r="G336" s="2" t="s">
        <v>2027</v>
      </c>
      <c r="I336" s="15" t="s">
        <v>2028</v>
      </c>
      <c r="J336" s="16"/>
      <c r="K336" t="s">
        <v>1915</v>
      </c>
      <c r="M336" s="10" t="s">
        <v>2030</v>
      </c>
      <c r="N336" s="10" t="s">
        <v>2031</v>
      </c>
    </row>
    <row r="337" spans="5:14" ht="30" x14ac:dyDescent="0.25">
      <c r="E337" s="2" t="s">
        <v>2032</v>
      </c>
      <c r="G337" s="2" t="s">
        <v>2033</v>
      </c>
      <c r="I337" s="15" t="s">
        <v>2034</v>
      </c>
      <c r="J337" s="16"/>
      <c r="K337" t="s">
        <v>1921</v>
      </c>
      <c r="M337" s="14" t="s">
        <v>2036</v>
      </c>
      <c r="N337" s="14" t="s">
        <v>2037</v>
      </c>
    </row>
    <row r="338" spans="5:14" ht="38.25" x14ac:dyDescent="0.25">
      <c r="E338" s="2" t="s">
        <v>2038</v>
      </c>
      <c r="G338" s="2" t="s">
        <v>2039</v>
      </c>
      <c r="I338" s="15" t="s">
        <v>2040</v>
      </c>
      <c r="J338" s="16"/>
      <c r="K338" t="s">
        <v>1927</v>
      </c>
      <c r="M338" s="14" t="s">
        <v>2042</v>
      </c>
      <c r="N338" s="14" t="s">
        <v>2043</v>
      </c>
    </row>
    <row r="339" spans="5:14" x14ac:dyDescent="0.25">
      <c r="E339" s="2" t="s">
        <v>2044</v>
      </c>
      <c r="G339" s="2" t="s">
        <v>2045</v>
      </c>
      <c r="I339" s="15" t="s">
        <v>2046</v>
      </c>
      <c r="J339" s="16"/>
      <c r="K339" t="s">
        <v>1933</v>
      </c>
      <c r="M339" s="14" t="s">
        <v>2048</v>
      </c>
      <c r="N339" s="14" t="s">
        <v>2049</v>
      </c>
    </row>
    <row r="340" spans="5:14" ht="30" x14ac:dyDescent="0.25">
      <c r="E340" s="2" t="s">
        <v>2050</v>
      </c>
      <c r="G340" s="2" t="s">
        <v>2051</v>
      </c>
      <c r="I340" s="15" t="s">
        <v>2052</v>
      </c>
      <c r="J340" s="16"/>
      <c r="K340" t="s">
        <v>1939</v>
      </c>
      <c r="M340" s="14" t="s">
        <v>2054</v>
      </c>
      <c r="N340" s="14" t="s">
        <v>2055</v>
      </c>
    </row>
    <row r="341" spans="5:14" ht="45" x14ac:dyDescent="0.25">
      <c r="E341" s="2" t="s">
        <v>2056</v>
      </c>
      <c r="G341" s="2" t="s">
        <v>2057</v>
      </c>
      <c r="I341" s="15" t="s">
        <v>2058</v>
      </c>
      <c r="J341" s="16"/>
      <c r="K341" t="s">
        <v>1945</v>
      </c>
      <c r="M341" s="14" t="s">
        <v>2060</v>
      </c>
      <c r="N341" s="14" t="s">
        <v>2061</v>
      </c>
    </row>
    <row r="342" spans="5:14" ht="51" x14ac:dyDescent="0.25">
      <c r="E342" s="2" t="s">
        <v>2062</v>
      </c>
      <c r="G342" s="2" t="s">
        <v>2063</v>
      </c>
      <c r="I342" s="15" t="s">
        <v>2064</v>
      </c>
      <c r="J342" s="16"/>
      <c r="K342" t="s">
        <v>1951</v>
      </c>
      <c r="M342" s="14" t="s">
        <v>2066</v>
      </c>
      <c r="N342" s="14" t="s">
        <v>2067</v>
      </c>
    </row>
    <row r="343" spans="5:14" ht="30" x14ac:dyDescent="0.25">
      <c r="E343" s="2" t="s">
        <v>2068</v>
      </c>
      <c r="G343" s="2" t="s">
        <v>2069</v>
      </c>
      <c r="I343" s="15" t="s">
        <v>2070</v>
      </c>
      <c r="J343" s="16"/>
      <c r="K343" t="s">
        <v>1957</v>
      </c>
      <c r="M343" s="14" t="s">
        <v>2071</v>
      </c>
      <c r="N343" s="14" t="s">
        <v>2072</v>
      </c>
    </row>
    <row r="344" spans="5:14" ht="38.25" x14ac:dyDescent="0.25">
      <c r="E344" s="2" t="s">
        <v>2073</v>
      </c>
      <c r="G344" s="2" t="s">
        <v>2074</v>
      </c>
      <c r="I344" s="8" t="s">
        <v>2075</v>
      </c>
      <c r="J344" s="9"/>
      <c r="K344" t="s">
        <v>1963</v>
      </c>
      <c r="M344" s="10" t="s">
        <v>2077</v>
      </c>
      <c r="N344" s="10" t="s">
        <v>2078</v>
      </c>
    </row>
    <row r="345" spans="5:14" ht="30" x14ac:dyDescent="0.25">
      <c r="E345" s="2" t="s">
        <v>2079</v>
      </c>
      <c r="G345" s="2" t="s">
        <v>2080</v>
      </c>
      <c r="I345" s="8" t="s">
        <v>2081</v>
      </c>
      <c r="J345" s="9"/>
      <c r="K345" t="s">
        <v>1969</v>
      </c>
      <c r="M345" s="14" t="s">
        <v>2083</v>
      </c>
      <c r="N345" s="14" t="s">
        <v>2084</v>
      </c>
    </row>
    <row r="346" spans="5:14" ht="45" x14ac:dyDescent="0.25">
      <c r="E346" s="2" t="s">
        <v>2085</v>
      </c>
      <c r="G346" s="2" t="s">
        <v>2086</v>
      </c>
      <c r="I346" s="8" t="s">
        <v>2087</v>
      </c>
      <c r="J346" s="9"/>
      <c r="K346" t="s">
        <v>1975</v>
      </c>
      <c r="M346" s="14" t="s">
        <v>2089</v>
      </c>
      <c r="N346" s="14" t="s">
        <v>2090</v>
      </c>
    </row>
    <row r="347" spans="5:14" ht="38.25" x14ac:dyDescent="0.25">
      <c r="E347" s="2" t="s">
        <v>2091</v>
      </c>
      <c r="G347" s="2" t="s">
        <v>2092</v>
      </c>
      <c r="I347" s="8" t="s">
        <v>2093</v>
      </c>
      <c r="J347" s="9"/>
      <c r="K347" t="s">
        <v>1981</v>
      </c>
      <c r="M347" s="14" t="s">
        <v>2095</v>
      </c>
      <c r="N347" s="14" t="s">
        <v>2096</v>
      </c>
    </row>
    <row r="348" spans="5:14" ht="30" x14ac:dyDescent="0.25">
      <c r="E348" s="2" t="s">
        <v>2097</v>
      </c>
      <c r="G348" s="2" t="s">
        <v>2098</v>
      </c>
      <c r="I348" s="8" t="s">
        <v>2099</v>
      </c>
      <c r="J348" s="9"/>
      <c r="K348" t="s">
        <v>1987</v>
      </c>
      <c r="M348" s="14" t="s">
        <v>2101</v>
      </c>
      <c r="N348" s="14" t="s">
        <v>2102</v>
      </c>
    </row>
    <row r="349" spans="5:14" ht="38.25" x14ac:dyDescent="0.25">
      <c r="E349" s="2" t="s">
        <v>2103</v>
      </c>
      <c r="G349" s="2" t="s">
        <v>2104</v>
      </c>
      <c r="I349" s="15" t="s">
        <v>2105</v>
      </c>
      <c r="J349" s="16"/>
      <c r="K349" t="s">
        <v>1993</v>
      </c>
      <c r="M349" s="10" t="s">
        <v>2107</v>
      </c>
      <c r="N349" s="10" t="s">
        <v>2108</v>
      </c>
    </row>
    <row r="350" spans="5:14" ht="30" x14ac:dyDescent="0.25">
      <c r="E350" s="2" t="s">
        <v>2109</v>
      </c>
      <c r="G350" s="2" t="s">
        <v>2110</v>
      </c>
      <c r="I350" s="15" t="s">
        <v>2111</v>
      </c>
      <c r="J350" s="16"/>
      <c r="K350" t="s">
        <v>1999</v>
      </c>
      <c r="M350" s="14" t="s">
        <v>2113</v>
      </c>
      <c r="N350" s="14" t="s">
        <v>2114</v>
      </c>
    </row>
    <row r="351" spans="5:14" ht="51" x14ac:dyDescent="0.25">
      <c r="E351" s="2" t="s">
        <v>2115</v>
      </c>
      <c r="G351" s="2" t="s">
        <v>2116</v>
      </c>
      <c r="I351" s="15" t="s">
        <v>2117</v>
      </c>
      <c r="J351" s="16"/>
      <c r="K351" t="s">
        <v>2005</v>
      </c>
      <c r="M351" s="14" t="s">
        <v>2119</v>
      </c>
      <c r="N351" s="14" t="s">
        <v>2120</v>
      </c>
    </row>
    <row r="352" spans="5:14" ht="38.25" x14ac:dyDescent="0.25">
      <c r="E352" s="2" t="s">
        <v>2121</v>
      </c>
      <c r="G352" s="2" t="s">
        <v>2122</v>
      </c>
      <c r="I352" s="15" t="s">
        <v>2123</v>
      </c>
      <c r="J352" s="16"/>
      <c r="K352" t="s">
        <v>2011</v>
      </c>
      <c r="M352" s="14" t="s">
        <v>2125</v>
      </c>
      <c r="N352" s="14" t="s">
        <v>2126</v>
      </c>
    </row>
    <row r="353" spans="5:14" ht="45" x14ac:dyDescent="0.25">
      <c r="E353" s="2" t="s">
        <v>2127</v>
      </c>
      <c r="G353" s="2" t="s">
        <v>2128</v>
      </c>
      <c r="I353" s="15" t="s">
        <v>2129</v>
      </c>
      <c r="J353" s="16"/>
      <c r="K353" t="s">
        <v>2017</v>
      </c>
      <c r="M353" s="14" t="s">
        <v>2131</v>
      </c>
      <c r="N353" s="14" t="s">
        <v>2132</v>
      </c>
    </row>
    <row r="354" spans="5:14" ht="38.25" x14ac:dyDescent="0.25">
      <c r="E354" s="2" t="s">
        <v>2133</v>
      </c>
      <c r="G354" s="2" t="s">
        <v>2134</v>
      </c>
      <c r="I354" s="15" t="s">
        <v>2135</v>
      </c>
      <c r="J354" s="16"/>
      <c r="K354" t="s">
        <v>2023</v>
      </c>
      <c r="M354" s="14" t="s">
        <v>2137</v>
      </c>
      <c r="N354" s="14" t="s">
        <v>2138</v>
      </c>
    </row>
    <row r="355" spans="5:14" ht="38.25" x14ac:dyDescent="0.25">
      <c r="E355" s="2" t="s">
        <v>2139</v>
      </c>
      <c r="G355" s="2" t="s">
        <v>2140</v>
      </c>
      <c r="I355" s="15" t="s">
        <v>2141</v>
      </c>
      <c r="J355" s="16"/>
      <c r="K355" t="s">
        <v>2029</v>
      </c>
      <c r="M355" s="14" t="s">
        <v>2143</v>
      </c>
      <c r="N355" s="14" t="s">
        <v>2144</v>
      </c>
    </row>
    <row r="356" spans="5:14" ht="38.25" x14ac:dyDescent="0.25">
      <c r="E356" s="2" t="s">
        <v>2145</v>
      </c>
      <c r="G356" s="2" t="s">
        <v>2146</v>
      </c>
      <c r="I356" s="15" t="s">
        <v>2147</v>
      </c>
      <c r="J356" s="16"/>
      <c r="K356" t="s">
        <v>2035</v>
      </c>
      <c r="M356" s="14" t="s">
        <v>2149</v>
      </c>
      <c r="N356" s="14" t="s">
        <v>2150</v>
      </c>
    </row>
    <row r="357" spans="5:14" ht="25.5" x14ac:dyDescent="0.25">
      <c r="E357" s="2" t="s">
        <v>2151</v>
      </c>
      <c r="G357" s="2" t="s">
        <v>2152</v>
      </c>
      <c r="I357" s="15" t="s">
        <v>2153</v>
      </c>
      <c r="J357" s="16"/>
      <c r="K357" t="s">
        <v>2041</v>
      </c>
      <c r="M357" s="10" t="s">
        <v>2155</v>
      </c>
      <c r="N357" s="10" t="s">
        <v>2156</v>
      </c>
    </row>
    <row r="358" spans="5:14" ht="30" x14ac:dyDescent="0.25">
      <c r="E358" s="2" t="s">
        <v>2157</v>
      </c>
      <c r="G358" s="2" t="s">
        <v>2158</v>
      </c>
      <c r="I358" s="15" t="s">
        <v>2159</v>
      </c>
      <c r="J358" s="16"/>
      <c r="K358" t="s">
        <v>2047</v>
      </c>
      <c r="M358" s="14" t="s">
        <v>2161</v>
      </c>
      <c r="N358" s="14" t="s">
        <v>2162</v>
      </c>
    </row>
    <row r="359" spans="5:14" ht="38.25" x14ac:dyDescent="0.25">
      <c r="E359" s="2" t="s">
        <v>2163</v>
      </c>
      <c r="G359" s="2" t="s">
        <v>2164</v>
      </c>
      <c r="I359" s="15" t="s">
        <v>2165</v>
      </c>
      <c r="J359" s="16"/>
      <c r="K359" t="s">
        <v>2053</v>
      </c>
      <c r="M359" s="14" t="s">
        <v>2167</v>
      </c>
      <c r="N359" s="14" t="s">
        <v>2168</v>
      </c>
    </row>
    <row r="360" spans="5:14" ht="51" x14ac:dyDescent="0.25">
      <c r="E360" s="2" t="s">
        <v>2169</v>
      </c>
      <c r="G360" s="2" t="s">
        <v>2170</v>
      </c>
      <c r="I360" s="15" t="s">
        <v>2171</v>
      </c>
      <c r="J360" s="16"/>
      <c r="K360" t="s">
        <v>3948</v>
      </c>
      <c r="M360" s="14" t="s">
        <v>2173</v>
      </c>
      <c r="N360" s="14" t="s">
        <v>2174</v>
      </c>
    </row>
    <row r="361" spans="5:14" ht="38.25" x14ac:dyDescent="0.25">
      <c r="E361" s="2" t="s">
        <v>2175</v>
      </c>
      <c r="G361" s="2" t="s">
        <v>2176</v>
      </c>
      <c r="I361" s="15" t="s">
        <v>2177</v>
      </c>
      <c r="J361" s="16"/>
      <c r="K361" t="s">
        <v>2059</v>
      </c>
      <c r="M361" s="10" t="s">
        <v>2179</v>
      </c>
      <c r="N361" s="10" t="s">
        <v>2180</v>
      </c>
    </row>
    <row r="362" spans="5:14" ht="45" x14ac:dyDescent="0.25">
      <c r="E362" s="2" t="s">
        <v>2181</v>
      </c>
      <c r="G362" s="2" t="s">
        <v>2182</v>
      </c>
      <c r="I362" s="15" t="s">
        <v>2183</v>
      </c>
      <c r="J362" s="16"/>
      <c r="K362" t="s">
        <v>2065</v>
      </c>
      <c r="M362" s="14" t="s">
        <v>2185</v>
      </c>
      <c r="N362" s="14" t="s">
        <v>2186</v>
      </c>
    </row>
    <row r="363" spans="5:14" ht="45" x14ac:dyDescent="0.25">
      <c r="E363" s="2" t="s">
        <v>2187</v>
      </c>
      <c r="G363" s="2" t="s">
        <v>2188</v>
      </c>
      <c r="I363" s="15" t="s">
        <v>2189</v>
      </c>
      <c r="J363" s="16"/>
      <c r="K363" t="s">
        <v>2065</v>
      </c>
      <c r="M363" s="14" t="s">
        <v>2191</v>
      </c>
      <c r="N363" s="14" t="s">
        <v>2192</v>
      </c>
    </row>
    <row r="364" spans="5:14" ht="38.25" x14ac:dyDescent="0.25">
      <c r="E364" s="2" t="s">
        <v>2193</v>
      </c>
      <c r="G364" s="2" t="s">
        <v>2194</v>
      </c>
      <c r="I364" s="15" t="s">
        <v>2195</v>
      </c>
      <c r="J364" s="16"/>
      <c r="K364" t="s">
        <v>2076</v>
      </c>
      <c r="M364" s="10" t="s">
        <v>2197</v>
      </c>
      <c r="N364" s="10" t="s">
        <v>2198</v>
      </c>
    </row>
    <row r="365" spans="5:14" ht="60" x14ac:dyDescent="0.25">
      <c r="E365" s="2" t="s">
        <v>2199</v>
      </c>
      <c r="G365" s="2" t="s">
        <v>2200</v>
      </c>
      <c r="I365" s="15" t="s">
        <v>2201</v>
      </c>
      <c r="J365" s="16"/>
      <c r="K365" t="s">
        <v>2082</v>
      </c>
      <c r="M365" s="14" t="s">
        <v>2203</v>
      </c>
      <c r="N365" s="14" t="s">
        <v>2204</v>
      </c>
    </row>
    <row r="366" spans="5:14" ht="45" x14ac:dyDescent="0.25">
      <c r="E366" s="2" t="s">
        <v>2205</v>
      </c>
      <c r="G366" s="2" t="s">
        <v>2206</v>
      </c>
      <c r="I366" s="15" t="s">
        <v>2207</v>
      </c>
      <c r="J366" s="16"/>
      <c r="K366" t="s">
        <v>2088</v>
      </c>
      <c r="M366" s="14" t="s">
        <v>2209</v>
      </c>
      <c r="N366" s="14" t="s">
        <v>2210</v>
      </c>
    </row>
    <row r="367" spans="5:14" ht="25.5" x14ac:dyDescent="0.25">
      <c r="E367" s="2" t="s">
        <v>2211</v>
      </c>
      <c r="G367" s="2" t="s">
        <v>2212</v>
      </c>
      <c r="I367" s="15" t="s">
        <v>2213</v>
      </c>
      <c r="J367" s="16"/>
      <c r="K367" t="s">
        <v>2094</v>
      </c>
      <c r="M367" s="10" t="s">
        <v>2215</v>
      </c>
      <c r="N367" s="10" t="s">
        <v>2216</v>
      </c>
    </row>
    <row r="368" spans="5:14" ht="30" x14ac:dyDescent="0.25">
      <c r="E368" s="2" t="s">
        <v>2217</v>
      </c>
      <c r="G368" s="2" t="s">
        <v>2218</v>
      </c>
      <c r="I368" s="15" t="s">
        <v>2219</v>
      </c>
      <c r="J368" s="16"/>
      <c r="K368" t="s">
        <v>2100</v>
      </c>
      <c r="M368" s="14" t="s">
        <v>2221</v>
      </c>
      <c r="N368" s="14" t="s">
        <v>2222</v>
      </c>
    </row>
    <row r="369" spans="5:14" ht="45" x14ac:dyDescent="0.25">
      <c r="E369" s="2" t="s">
        <v>2223</v>
      </c>
      <c r="G369" s="2" t="s">
        <v>2224</v>
      </c>
      <c r="I369" s="15" t="s">
        <v>2225</v>
      </c>
      <c r="J369" s="16"/>
      <c r="K369" t="s">
        <v>2106</v>
      </c>
      <c r="M369" s="14" t="s">
        <v>2227</v>
      </c>
      <c r="N369" s="14" t="s">
        <v>2228</v>
      </c>
    </row>
    <row r="370" spans="5:14" ht="30" x14ac:dyDescent="0.25">
      <c r="E370" s="2" t="s">
        <v>2229</v>
      </c>
      <c r="G370" s="2" t="s">
        <v>2230</v>
      </c>
      <c r="I370" s="15" t="s">
        <v>2231</v>
      </c>
      <c r="J370" s="16"/>
      <c r="K370" t="s">
        <v>2112</v>
      </c>
      <c r="M370" s="14" t="s">
        <v>2233</v>
      </c>
      <c r="N370" s="14" t="s">
        <v>2234</v>
      </c>
    </row>
    <row r="371" spans="5:14" ht="30" x14ac:dyDescent="0.25">
      <c r="E371" s="2" t="s">
        <v>2235</v>
      </c>
      <c r="G371" s="2" t="s">
        <v>2236</v>
      </c>
      <c r="I371" s="8" t="s">
        <v>2237</v>
      </c>
      <c r="J371" s="9"/>
      <c r="K371" t="s">
        <v>2118</v>
      </c>
      <c r="M371" s="14" t="s">
        <v>2239</v>
      </c>
      <c r="N371" s="14" t="s">
        <v>2240</v>
      </c>
    </row>
    <row r="372" spans="5:14" ht="63.75" x14ac:dyDescent="0.25">
      <c r="E372" s="2" t="s">
        <v>2241</v>
      </c>
      <c r="G372" s="2" t="s">
        <v>2242</v>
      </c>
      <c r="I372" s="15" t="s">
        <v>2243</v>
      </c>
      <c r="J372" s="16"/>
      <c r="K372" t="s">
        <v>2124</v>
      </c>
      <c r="M372" s="14" t="s">
        <v>2245</v>
      </c>
      <c r="N372" s="14" t="s">
        <v>2246</v>
      </c>
    </row>
    <row r="373" spans="5:14" ht="25.5" x14ac:dyDescent="0.25">
      <c r="E373" s="2" t="s">
        <v>2247</v>
      </c>
      <c r="G373" s="2" t="s">
        <v>2248</v>
      </c>
      <c r="I373" s="15" t="s">
        <v>2249</v>
      </c>
      <c r="J373" s="16"/>
      <c r="K373" t="s">
        <v>2130</v>
      </c>
      <c r="M373" s="10" t="s">
        <v>2251</v>
      </c>
      <c r="N373" s="10" t="s">
        <v>2252</v>
      </c>
    </row>
    <row r="374" spans="5:14" ht="30" x14ac:dyDescent="0.25">
      <c r="E374" s="2" t="s">
        <v>2253</v>
      </c>
      <c r="G374" s="2" t="s">
        <v>2254</v>
      </c>
      <c r="I374" s="15" t="s">
        <v>2255</v>
      </c>
      <c r="J374" s="16"/>
      <c r="K374" t="s">
        <v>2136</v>
      </c>
      <c r="M374" s="14" t="s">
        <v>2257</v>
      </c>
      <c r="N374" s="14" t="s">
        <v>2258</v>
      </c>
    </row>
    <row r="375" spans="5:14" ht="30" x14ac:dyDescent="0.25">
      <c r="E375" s="2" t="s">
        <v>2259</v>
      </c>
      <c r="G375" s="2" t="s">
        <v>2260</v>
      </c>
      <c r="I375" s="15" t="s">
        <v>2261</v>
      </c>
      <c r="J375" s="16"/>
      <c r="K375" t="s">
        <v>2142</v>
      </c>
      <c r="M375" s="14" t="s">
        <v>2263</v>
      </c>
      <c r="N375" s="14" t="s">
        <v>2264</v>
      </c>
    </row>
    <row r="376" spans="5:14" ht="30" x14ac:dyDescent="0.25">
      <c r="E376" s="2" t="s">
        <v>2265</v>
      </c>
      <c r="G376" s="2" t="s">
        <v>2266</v>
      </c>
      <c r="I376" s="15" t="s">
        <v>2267</v>
      </c>
      <c r="J376" s="16"/>
      <c r="K376" t="s">
        <v>2148</v>
      </c>
      <c r="M376" s="14" t="s">
        <v>2269</v>
      </c>
      <c r="N376" s="14" t="s">
        <v>2270</v>
      </c>
    </row>
    <row r="377" spans="5:14" x14ac:dyDescent="0.25">
      <c r="E377" s="2" t="s">
        <v>2271</v>
      </c>
      <c r="G377" s="2" t="s">
        <v>2272</v>
      </c>
      <c r="I377" s="8" t="s">
        <v>2273</v>
      </c>
      <c r="J377" s="9"/>
      <c r="K377" t="s">
        <v>2154</v>
      </c>
      <c r="M377" s="14" t="s">
        <v>2275</v>
      </c>
      <c r="N377" s="14" t="s">
        <v>2276</v>
      </c>
    </row>
    <row r="378" spans="5:14" ht="25.5" x14ac:dyDescent="0.25">
      <c r="E378" s="2" t="s">
        <v>2277</v>
      </c>
      <c r="G378" s="2" t="s">
        <v>2278</v>
      </c>
      <c r="I378" s="15" t="s">
        <v>2279</v>
      </c>
      <c r="J378" s="16"/>
      <c r="K378" t="s">
        <v>2160</v>
      </c>
      <c r="M378" s="14" t="s">
        <v>2281</v>
      </c>
      <c r="N378" s="14" t="s">
        <v>2282</v>
      </c>
    </row>
    <row r="379" spans="5:14" x14ac:dyDescent="0.25">
      <c r="E379" s="2" t="s">
        <v>2283</v>
      </c>
      <c r="G379" s="2" t="s">
        <v>2284</v>
      </c>
      <c r="I379" s="15" t="s">
        <v>2285</v>
      </c>
      <c r="J379" s="16"/>
      <c r="K379" t="s">
        <v>2166</v>
      </c>
      <c r="M379" s="14" t="s">
        <v>2287</v>
      </c>
      <c r="N379" s="14" t="s">
        <v>2288</v>
      </c>
    </row>
    <row r="380" spans="5:14" ht="30" x14ac:dyDescent="0.25">
      <c r="E380" s="2" t="s">
        <v>2289</v>
      </c>
      <c r="G380" s="2" t="s">
        <v>2290</v>
      </c>
      <c r="I380" s="15" t="s">
        <v>2291</v>
      </c>
      <c r="J380" s="16"/>
      <c r="K380" t="s">
        <v>2172</v>
      </c>
      <c r="M380" s="14" t="s">
        <v>2293</v>
      </c>
      <c r="N380" s="14" t="s">
        <v>2294</v>
      </c>
    </row>
    <row r="381" spans="5:14" ht="30" x14ac:dyDescent="0.25">
      <c r="E381" s="2" t="s">
        <v>2295</v>
      </c>
      <c r="G381" s="2" t="s">
        <v>2296</v>
      </c>
      <c r="I381" s="15" t="s">
        <v>2297</v>
      </c>
      <c r="J381" s="16"/>
      <c r="K381" t="s">
        <v>2178</v>
      </c>
      <c r="M381" s="14" t="s">
        <v>2299</v>
      </c>
      <c r="N381" s="14" t="s">
        <v>2300</v>
      </c>
    </row>
    <row r="382" spans="5:14" ht="38.25" x14ac:dyDescent="0.25">
      <c r="E382" s="2" t="s">
        <v>2301</v>
      </c>
      <c r="G382" s="2" t="s">
        <v>2302</v>
      </c>
      <c r="I382" s="15" t="s">
        <v>2303</v>
      </c>
      <c r="J382" s="16"/>
      <c r="K382" t="s">
        <v>2184</v>
      </c>
      <c r="M382" s="14" t="s">
        <v>2305</v>
      </c>
      <c r="N382" s="14" t="s">
        <v>2306</v>
      </c>
    </row>
    <row r="383" spans="5:14" ht="25.5" x14ac:dyDescent="0.25">
      <c r="E383" s="2" t="s">
        <v>2307</v>
      </c>
      <c r="G383" s="2" t="s">
        <v>2308</v>
      </c>
      <c r="I383" s="15" t="s">
        <v>2309</v>
      </c>
      <c r="J383" s="16"/>
      <c r="K383" t="s">
        <v>2190</v>
      </c>
      <c r="M383" s="10" t="s">
        <v>2311</v>
      </c>
      <c r="N383" s="10" t="s">
        <v>2312</v>
      </c>
    </row>
    <row r="384" spans="5:14" ht="30" x14ac:dyDescent="0.25">
      <c r="E384" s="2" t="s">
        <v>2313</v>
      </c>
      <c r="G384" s="2" t="s">
        <v>2314</v>
      </c>
      <c r="I384" s="15" t="s">
        <v>2315</v>
      </c>
      <c r="J384" s="16"/>
      <c r="K384" t="s">
        <v>2196</v>
      </c>
      <c r="M384" s="14" t="s">
        <v>2317</v>
      </c>
      <c r="N384" s="14" t="s">
        <v>2318</v>
      </c>
    </row>
    <row r="385" spans="5:14" ht="51" x14ac:dyDescent="0.25">
      <c r="E385" s="2" t="s">
        <v>2319</v>
      </c>
      <c r="G385" s="2" t="s">
        <v>2320</v>
      </c>
      <c r="I385" s="15" t="s">
        <v>2321</v>
      </c>
      <c r="J385" s="16"/>
      <c r="K385" t="s">
        <v>2202</v>
      </c>
      <c r="M385" s="14" t="s">
        <v>2323</v>
      </c>
      <c r="N385" s="14" t="s">
        <v>2258</v>
      </c>
    </row>
    <row r="386" spans="5:14" ht="30" x14ac:dyDescent="0.25">
      <c r="E386" s="2" t="s">
        <v>2324</v>
      </c>
      <c r="G386" s="2" t="s">
        <v>2325</v>
      </c>
      <c r="I386" s="15" t="s">
        <v>2326</v>
      </c>
      <c r="J386" s="16"/>
      <c r="K386" t="s">
        <v>2208</v>
      </c>
      <c r="M386" s="14" t="s">
        <v>2328</v>
      </c>
      <c r="N386" s="14" t="s">
        <v>2329</v>
      </c>
    </row>
    <row r="387" spans="5:14" ht="25.5" x14ac:dyDescent="0.25">
      <c r="E387" s="2" t="s">
        <v>2330</v>
      </c>
      <c r="G387" s="2" t="s">
        <v>2331</v>
      </c>
      <c r="I387" s="15" t="s">
        <v>2332</v>
      </c>
      <c r="J387" s="16"/>
      <c r="K387" t="s">
        <v>2214</v>
      </c>
      <c r="M387" s="10" t="s">
        <v>2334</v>
      </c>
      <c r="N387" s="10" t="s">
        <v>2335</v>
      </c>
    </row>
    <row r="388" spans="5:14" ht="30" x14ac:dyDescent="0.25">
      <c r="E388" s="2" t="s">
        <v>2336</v>
      </c>
      <c r="G388" s="2" t="s">
        <v>2337</v>
      </c>
      <c r="I388" s="15" t="s">
        <v>2338</v>
      </c>
      <c r="J388" s="16"/>
      <c r="K388" t="s">
        <v>2220</v>
      </c>
      <c r="M388" s="14" t="s">
        <v>2340</v>
      </c>
      <c r="N388" s="14" t="s">
        <v>2341</v>
      </c>
    </row>
    <row r="389" spans="5:14" ht="30" x14ac:dyDescent="0.25">
      <c r="E389" s="2" t="s">
        <v>2342</v>
      </c>
      <c r="G389" s="2" t="s">
        <v>2343</v>
      </c>
      <c r="I389" s="15" t="s">
        <v>2344</v>
      </c>
      <c r="J389" s="16"/>
      <c r="K389" t="s">
        <v>2226</v>
      </c>
      <c r="M389" s="14" t="s">
        <v>2346</v>
      </c>
      <c r="N389" s="14" t="s">
        <v>2347</v>
      </c>
    </row>
    <row r="390" spans="5:14" ht="25.5" x14ac:dyDescent="0.25">
      <c r="E390" s="2" t="s">
        <v>2348</v>
      </c>
      <c r="G390" s="2" t="s">
        <v>2349</v>
      </c>
      <c r="I390" s="15" t="s">
        <v>2350</v>
      </c>
      <c r="J390" s="16"/>
      <c r="K390" t="s">
        <v>2232</v>
      </c>
      <c r="M390" s="10" t="s">
        <v>2352</v>
      </c>
      <c r="N390" s="10" t="s">
        <v>2353</v>
      </c>
    </row>
    <row r="391" spans="5:14" ht="38.25" x14ac:dyDescent="0.25">
      <c r="E391" s="2" t="s">
        <v>2354</v>
      </c>
      <c r="G391" s="2" t="s">
        <v>2355</v>
      </c>
      <c r="I391" s="15" t="s">
        <v>2356</v>
      </c>
      <c r="J391" s="16"/>
      <c r="K391" t="s">
        <v>2238</v>
      </c>
      <c r="M391" s="14" t="s">
        <v>2358</v>
      </c>
      <c r="N391" s="14" t="s">
        <v>2359</v>
      </c>
    </row>
    <row r="392" spans="5:14" ht="45" x14ac:dyDescent="0.25">
      <c r="E392" s="2" t="s">
        <v>2360</v>
      </c>
      <c r="G392" s="2" t="s">
        <v>2361</v>
      </c>
      <c r="I392" s="15" t="s">
        <v>2362</v>
      </c>
      <c r="J392" s="16"/>
      <c r="K392" t="s">
        <v>2244</v>
      </c>
      <c r="M392" s="14" t="s">
        <v>2364</v>
      </c>
      <c r="N392" s="14" t="s">
        <v>2365</v>
      </c>
    </row>
    <row r="393" spans="5:14" ht="25.5" x14ac:dyDescent="0.25">
      <c r="E393" s="2" t="s">
        <v>2366</v>
      </c>
      <c r="G393" s="2" t="s">
        <v>2367</v>
      </c>
      <c r="I393" s="15" t="s">
        <v>2368</v>
      </c>
      <c r="J393" s="16"/>
      <c r="K393" t="s">
        <v>2250</v>
      </c>
      <c r="M393" s="10" t="s">
        <v>2370</v>
      </c>
      <c r="N393" s="10" t="s">
        <v>2371</v>
      </c>
    </row>
    <row r="394" spans="5:14" ht="30" x14ac:dyDescent="0.25">
      <c r="E394" s="2" t="s">
        <v>2372</v>
      </c>
      <c r="G394" s="2" t="s">
        <v>2373</v>
      </c>
      <c r="I394" s="15" t="s">
        <v>2374</v>
      </c>
      <c r="J394" s="16"/>
      <c r="K394" t="s">
        <v>2256</v>
      </c>
      <c r="M394" s="14" t="s">
        <v>2376</v>
      </c>
      <c r="N394" s="14" t="s">
        <v>2377</v>
      </c>
    </row>
    <row r="395" spans="5:14" ht="30" x14ac:dyDescent="0.25">
      <c r="E395" s="2" t="s">
        <v>2378</v>
      </c>
      <c r="G395" s="2" t="s">
        <v>2379</v>
      </c>
      <c r="I395" s="15" t="s">
        <v>2380</v>
      </c>
      <c r="J395" s="16"/>
      <c r="K395" t="s">
        <v>2262</v>
      </c>
      <c r="M395" s="14" t="s">
        <v>2382</v>
      </c>
      <c r="N395" s="14" t="s">
        <v>2383</v>
      </c>
    </row>
    <row r="396" spans="5:14" ht="38.25" x14ac:dyDescent="0.25">
      <c r="E396" s="2" t="s">
        <v>2384</v>
      </c>
      <c r="G396" s="2" t="s">
        <v>2385</v>
      </c>
      <c r="I396" s="15" t="s">
        <v>2386</v>
      </c>
      <c r="J396" s="16"/>
      <c r="K396" t="s">
        <v>2268</v>
      </c>
      <c r="M396" s="14" t="s">
        <v>2388</v>
      </c>
      <c r="N396" s="14" t="s">
        <v>2389</v>
      </c>
    </row>
    <row r="397" spans="5:14" ht="30" x14ac:dyDescent="0.25">
      <c r="E397" s="2" t="s">
        <v>2390</v>
      </c>
      <c r="G397" s="2" t="s">
        <v>2391</v>
      </c>
      <c r="I397" s="15" t="s">
        <v>2392</v>
      </c>
      <c r="J397" s="16"/>
      <c r="K397" t="s">
        <v>2274</v>
      </c>
      <c r="M397" s="14" t="s">
        <v>2394</v>
      </c>
      <c r="N397" s="14" t="s">
        <v>2395</v>
      </c>
    </row>
    <row r="398" spans="5:14" ht="38.25" x14ac:dyDescent="0.25">
      <c r="E398" s="2" t="s">
        <v>2396</v>
      </c>
      <c r="G398" s="2" t="s">
        <v>2397</v>
      </c>
      <c r="I398" s="15" t="s">
        <v>2398</v>
      </c>
      <c r="J398" s="16"/>
      <c r="K398" t="s">
        <v>2280</v>
      </c>
      <c r="M398" s="14" t="s">
        <v>2400</v>
      </c>
      <c r="N398" s="14" t="s">
        <v>2401</v>
      </c>
    </row>
    <row r="399" spans="5:14" ht="38.25" x14ac:dyDescent="0.25">
      <c r="E399" s="2" t="s">
        <v>2402</v>
      </c>
      <c r="G399" s="2" t="s">
        <v>2403</v>
      </c>
      <c r="I399" s="15" t="s">
        <v>2404</v>
      </c>
      <c r="J399" s="16"/>
      <c r="K399" t="s">
        <v>2286</v>
      </c>
      <c r="M399" s="14" t="s">
        <v>2406</v>
      </c>
      <c r="N399" s="14" t="s">
        <v>2407</v>
      </c>
    </row>
    <row r="400" spans="5:14" ht="30" x14ac:dyDescent="0.25">
      <c r="E400" s="2" t="s">
        <v>2408</v>
      </c>
      <c r="G400" s="2" t="s">
        <v>2409</v>
      </c>
      <c r="I400" s="15" t="s">
        <v>2410</v>
      </c>
      <c r="J400" s="16"/>
      <c r="K400" t="s">
        <v>2292</v>
      </c>
      <c r="M400" s="14" t="s">
        <v>2412</v>
      </c>
      <c r="N400" s="14" t="s">
        <v>2413</v>
      </c>
    </row>
    <row r="401" spans="5:14" ht="30" x14ac:dyDescent="0.25">
      <c r="E401" s="2" t="s">
        <v>2414</v>
      </c>
      <c r="G401" s="2" t="s">
        <v>2415</v>
      </c>
      <c r="I401" s="15" t="s">
        <v>2416</v>
      </c>
      <c r="J401" s="16"/>
      <c r="K401" t="s">
        <v>2298</v>
      </c>
      <c r="M401" s="14" t="s">
        <v>2418</v>
      </c>
      <c r="N401" s="14" t="s">
        <v>2419</v>
      </c>
    </row>
    <row r="402" spans="5:14" ht="30" x14ac:dyDescent="0.25">
      <c r="E402" s="2" t="s">
        <v>2420</v>
      </c>
      <c r="G402" s="2" t="s">
        <v>2421</v>
      </c>
      <c r="I402" s="15" t="s">
        <v>2422</v>
      </c>
      <c r="J402" s="16"/>
      <c r="K402" t="s">
        <v>2304</v>
      </c>
      <c r="M402" s="14" t="s">
        <v>2424</v>
      </c>
      <c r="N402" s="14" t="s">
        <v>2425</v>
      </c>
    </row>
    <row r="403" spans="5:14" ht="30" x14ac:dyDescent="0.25">
      <c r="E403" s="2" t="s">
        <v>2426</v>
      </c>
      <c r="G403" s="2" t="s">
        <v>2427</v>
      </c>
      <c r="I403" s="15" t="s">
        <v>2428</v>
      </c>
      <c r="J403" s="16"/>
      <c r="K403" t="s">
        <v>2310</v>
      </c>
      <c r="M403" s="14" t="s">
        <v>2430</v>
      </c>
      <c r="N403" s="14" t="s">
        <v>2431</v>
      </c>
    </row>
    <row r="404" spans="5:14" ht="30" x14ac:dyDescent="0.25">
      <c r="E404" s="2" t="s">
        <v>2432</v>
      </c>
      <c r="G404" s="2" t="s">
        <v>2433</v>
      </c>
      <c r="I404" s="15" t="s">
        <v>2434</v>
      </c>
      <c r="J404" s="16"/>
      <c r="K404" t="s">
        <v>2316</v>
      </c>
      <c r="M404" s="14" t="s">
        <v>2436</v>
      </c>
      <c r="N404" s="14" t="s">
        <v>2437</v>
      </c>
    </row>
    <row r="405" spans="5:14" ht="38.25" x14ac:dyDescent="0.25">
      <c r="E405" s="2" t="s">
        <v>2438</v>
      </c>
      <c r="G405" s="2" t="s">
        <v>2439</v>
      </c>
      <c r="I405" s="15" t="s">
        <v>2440</v>
      </c>
      <c r="J405" s="16"/>
      <c r="K405" t="s">
        <v>2322</v>
      </c>
      <c r="M405" s="14" t="s">
        <v>2442</v>
      </c>
      <c r="N405" s="14" t="s">
        <v>2443</v>
      </c>
    </row>
    <row r="406" spans="5:14" ht="38.25" x14ac:dyDescent="0.25">
      <c r="E406" s="2" t="s">
        <v>2444</v>
      </c>
      <c r="G406" s="2" t="s">
        <v>2445</v>
      </c>
      <c r="I406" s="15" t="s">
        <v>2446</v>
      </c>
      <c r="J406" s="16"/>
      <c r="K406" t="s">
        <v>2327</v>
      </c>
      <c r="M406" s="14" t="s">
        <v>2448</v>
      </c>
      <c r="N406" s="14" t="s">
        <v>2449</v>
      </c>
    </row>
    <row r="407" spans="5:14" ht="38.25" x14ac:dyDescent="0.25">
      <c r="E407" s="2" t="s">
        <v>2450</v>
      </c>
      <c r="G407" s="2" t="s">
        <v>2451</v>
      </c>
      <c r="I407" s="15" t="s">
        <v>2452</v>
      </c>
      <c r="J407" s="16"/>
      <c r="K407" t="s">
        <v>2333</v>
      </c>
      <c r="M407" s="14" t="s">
        <v>2454</v>
      </c>
      <c r="N407" s="14" t="s">
        <v>2455</v>
      </c>
    </row>
    <row r="408" spans="5:14" ht="25.5" x14ac:dyDescent="0.25">
      <c r="E408" s="2" t="s">
        <v>2456</v>
      </c>
      <c r="G408" s="2" t="s">
        <v>2457</v>
      </c>
      <c r="I408" s="15" t="s">
        <v>2458</v>
      </c>
      <c r="J408" s="16"/>
      <c r="K408" t="s">
        <v>2339</v>
      </c>
      <c r="M408" s="14" t="s">
        <v>2460</v>
      </c>
      <c r="N408" s="14" t="s">
        <v>2461</v>
      </c>
    </row>
    <row r="409" spans="5:14" ht="25.5" x14ac:dyDescent="0.25">
      <c r="E409" s="2" t="s">
        <v>2462</v>
      </c>
      <c r="G409" s="2" t="s">
        <v>2463</v>
      </c>
      <c r="I409" s="15" t="s">
        <v>2464</v>
      </c>
      <c r="J409" s="16"/>
      <c r="K409" t="s">
        <v>2345</v>
      </c>
      <c r="M409" s="10" t="s">
        <v>2466</v>
      </c>
      <c r="N409" s="10" t="s">
        <v>2467</v>
      </c>
    </row>
    <row r="410" spans="5:14" ht="30" x14ac:dyDescent="0.25">
      <c r="E410" s="2" t="s">
        <v>2468</v>
      </c>
      <c r="G410" s="2" t="s">
        <v>2469</v>
      </c>
      <c r="I410" s="15" t="s">
        <v>2470</v>
      </c>
      <c r="J410" s="16"/>
      <c r="K410" t="s">
        <v>2351</v>
      </c>
      <c r="M410" s="14" t="s">
        <v>2472</v>
      </c>
      <c r="N410" s="14" t="s">
        <v>2473</v>
      </c>
    </row>
    <row r="411" spans="5:14" x14ac:dyDescent="0.25">
      <c r="E411" s="2" t="s">
        <v>2474</v>
      </c>
      <c r="G411" s="2" t="s">
        <v>2475</v>
      </c>
      <c r="I411" s="15" t="s">
        <v>2476</v>
      </c>
      <c r="J411" s="16"/>
      <c r="K411" t="s">
        <v>2357</v>
      </c>
      <c r="M411" s="14" t="s">
        <v>2478</v>
      </c>
      <c r="N411" s="14" t="s">
        <v>2479</v>
      </c>
    </row>
    <row r="412" spans="5:14" ht="30" x14ac:dyDescent="0.25">
      <c r="E412" s="2" t="s">
        <v>2480</v>
      </c>
      <c r="G412" s="2" t="s">
        <v>2481</v>
      </c>
      <c r="I412" s="8" t="s">
        <v>2482</v>
      </c>
      <c r="J412" s="9"/>
      <c r="K412" t="s">
        <v>2363</v>
      </c>
      <c r="M412" s="14" t="s">
        <v>2484</v>
      </c>
      <c r="N412" s="14" t="s">
        <v>2485</v>
      </c>
    </row>
    <row r="413" spans="5:14" ht="45" x14ac:dyDescent="0.25">
      <c r="E413" s="2" t="s">
        <v>2486</v>
      </c>
      <c r="G413" s="2" t="s">
        <v>2487</v>
      </c>
      <c r="I413" s="15" t="s">
        <v>2488</v>
      </c>
      <c r="J413" s="16"/>
      <c r="K413" t="s">
        <v>2369</v>
      </c>
      <c r="M413" s="14" t="s">
        <v>2490</v>
      </c>
      <c r="N413" s="14" t="s">
        <v>2491</v>
      </c>
    </row>
    <row r="414" spans="5:14" x14ac:dyDescent="0.25">
      <c r="E414" s="2" t="s">
        <v>2492</v>
      </c>
      <c r="G414" s="2" t="s">
        <v>2493</v>
      </c>
      <c r="I414" s="15" t="s">
        <v>2494</v>
      </c>
      <c r="J414" s="16"/>
      <c r="K414" t="s">
        <v>2375</v>
      </c>
      <c r="M414" s="14" t="s">
        <v>2496</v>
      </c>
      <c r="N414" s="14" t="s">
        <v>2497</v>
      </c>
    </row>
    <row r="415" spans="5:14" ht="30" x14ac:dyDescent="0.25">
      <c r="E415" s="2" t="s">
        <v>2498</v>
      </c>
      <c r="G415" s="2" t="s">
        <v>2499</v>
      </c>
      <c r="I415" s="15" t="s">
        <v>2500</v>
      </c>
      <c r="J415" s="16"/>
      <c r="K415" t="s">
        <v>2381</v>
      </c>
      <c r="M415" s="14" t="s">
        <v>2502</v>
      </c>
      <c r="N415" s="14" t="s">
        <v>2503</v>
      </c>
    </row>
    <row r="416" spans="5:14" ht="30" x14ac:dyDescent="0.25">
      <c r="E416" s="2" t="s">
        <v>2504</v>
      </c>
      <c r="G416" s="2" t="s">
        <v>2505</v>
      </c>
      <c r="I416" s="8" t="s">
        <v>2506</v>
      </c>
      <c r="J416" s="9"/>
      <c r="K416" t="s">
        <v>2387</v>
      </c>
      <c r="M416" s="14" t="s">
        <v>2508</v>
      </c>
      <c r="N416" s="14" t="s">
        <v>2509</v>
      </c>
    </row>
    <row r="417" spans="5:14" ht="30" x14ac:dyDescent="0.25">
      <c r="E417" s="2" t="s">
        <v>2510</v>
      </c>
      <c r="G417" s="2" t="s">
        <v>2511</v>
      </c>
      <c r="I417" s="8" t="s">
        <v>2512</v>
      </c>
      <c r="J417" s="9"/>
      <c r="K417" t="s">
        <v>2393</v>
      </c>
      <c r="M417" s="14" t="s">
        <v>2514</v>
      </c>
      <c r="N417" s="14" t="s">
        <v>2515</v>
      </c>
    </row>
    <row r="418" spans="5:14" ht="30" x14ac:dyDescent="0.25">
      <c r="E418" s="2" t="s">
        <v>2516</v>
      </c>
      <c r="G418" s="2" t="s">
        <v>2517</v>
      </c>
      <c r="I418" s="8" t="s">
        <v>2518</v>
      </c>
      <c r="J418" s="9"/>
      <c r="K418" t="s">
        <v>2399</v>
      </c>
      <c r="M418" s="14" t="s">
        <v>2520</v>
      </c>
      <c r="N418" s="14" t="s">
        <v>2521</v>
      </c>
    </row>
    <row r="419" spans="5:14" ht="38.25" x14ac:dyDescent="0.25">
      <c r="E419" s="2" t="s">
        <v>2522</v>
      </c>
      <c r="G419" s="2" t="s">
        <v>2523</v>
      </c>
      <c r="I419" s="15" t="s">
        <v>2524</v>
      </c>
      <c r="J419" s="16"/>
      <c r="K419" t="s">
        <v>2405</v>
      </c>
      <c r="M419" s="10" t="s">
        <v>2526</v>
      </c>
      <c r="N419" s="10" t="s">
        <v>2527</v>
      </c>
    </row>
    <row r="420" spans="5:14" ht="25.5" x14ac:dyDescent="0.25">
      <c r="E420" s="2" t="s">
        <v>2528</v>
      </c>
      <c r="G420" s="2" t="s">
        <v>2529</v>
      </c>
      <c r="I420" s="15" t="s">
        <v>2530</v>
      </c>
      <c r="J420" s="16"/>
      <c r="K420" t="s">
        <v>2411</v>
      </c>
      <c r="M420" s="10" t="s">
        <v>2532</v>
      </c>
      <c r="N420" s="10" t="s">
        <v>2533</v>
      </c>
    </row>
    <row r="421" spans="5:14" ht="45" x14ac:dyDescent="0.25">
      <c r="E421" s="2" t="s">
        <v>2534</v>
      </c>
      <c r="G421" s="2" t="s">
        <v>2535</v>
      </c>
      <c r="I421" s="15" t="s">
        <v>2536</v>
      </c>
      <c r="J421" s="16"/>
      <c r="K421" t="s">
        <v>2417</v>
      </c>
      <c r="M421" s="14" t="s">
        <v>2538</v>
      </c>
      <c r="N421" s="14" t="s">
        <v>2539</v>
      </c>
    </row>
    <row r="422" spans="5:14" ht="25.5" x14ac:dyDescent="0.25">
      <c r="E422" s="2" t="s">
        <v>2540</v>
      </c>
      <c r="G422" s="2" t="s">
        <v>2541</v>
      </c>
      <c r="I422" s="15" t="s">
        <v>2542</v>
      </c>
      <c r="J422" s="16"/>
      <c r="K422" t="s">
        <v>2423</v>
      </c>
      <c r="M422" s="10" t="s">
        <v>2544</v>
      </c>
      <c r="N422" s="10" t="s">
        <v>2545</v>
      </c>
    </row>
    <row r="423" spans="5:14" ht="45" x14ac:dyDescent="0.25">
      <c r="E423" s="2" t="s">
        <v>2546</v>
      </c>
      <c r="G423" s="2" t="s">
        <v>2547</v>
      </c>
      <c r="I423" s="15" t="s">
        <v>2548</v>
      </c>
      <c r="J423" s="16"/>
      <c r="K423" t="s">
        <v>2429</v>
      </c>
      <c r="M423" s="14" t="s">
        <v>2550</v>
      </c>
      <c r="N423" s="14" t="s">
        <v>2551</v>
      </c>
    </row>
    <row r="424" spans="5:14" ht="45" x14ac:dyDescent="0.25">
      <c r="E424" s="2" t="s">
        <v>2552</v>
      </c>
      <c r="G424" s="2" t="s">
        <v>2553</v>
      </c>
      <c r="I424" s="15" t="s">
        <v>2554</v>
      </c>
      <c r="J424" s="16"/>
      <c r="K424" t="s">
        <v>2435</v>
      </c>
      <c r="M424" s="14" t="s">
        <v>2556</v>
      </c>
      <c r="N424" s="14" t="s">
        <v>2557</v>
      </c>
    </row>
    <row r="425" spans="5:14" ht="45" x14ac:dyDescent="0.25">
      <c r="E425" s="2" t="s">
        <v>2558</v>
      </c>
      <c r="G425" s="2" t="s">
        <v>2559</v>
      </c>
      <c r="I425" s="15" t="s">
        <v>2560</v>
      </c>
      <c r="J425" s="16"/>
      <c r="K425" t="s">
        <v>2441</v>
      </c>
      <c r="M425" s="14" t="s">
        <v>2562</v>
      </c>
      <c r="N425" s="14" t="s">
        <v>2563</v>
      </c>
    </row>
    <row r="426" spans="5:14" ht="30" x14ac:dyDescent="0.25">
      <c r="E426" s="2" t="s">
        <v>2564</v>
      </c>
      <c r="G426" s="2" t="s">
        <v>2565</v>
      </c>
      <c r="I426" s="15" t="s">
        <v>2566</v>
      </c>
      <c r="J426" s="16"/>
      <c r="K426" t="s">
        <v>2447</v>
      </c>
      <c r="M426" s="14" t="s">
        <v>2568</v>
      </c>
      <c r="N426" s="14" t="s">
        <v>2569</v>
      </c>
    </row>
    <row r="427" spans="5:14" ht="45" x14ac:dyDescent="0.25">
      <c r="E427" s="2" t="s">
        <v>2570</v>
      </c>
      <c r="G427" s="2" t="s">
        <v>2571</v>
      </c>
      <c r="I427" s="15" t="s">
        <v>2572</v>
      </c>
      <c r="J427" s="16"/>
      <c r="K427" t="s">
        <v>2453</v>
      </c>
      <c r="M427" s="14" t="s">
        <v>2574</v>
      </c>
      <c r="N427" s="14" t="s">
        <v>2575</v>
      </c>
    </row>
    <row r="428" spans="5:14" ht="25.5" x14ac:dyDescent="0.25">
      <c r="E428" s="2" t="s">
        <v>2576</v>
      </c>
      <c r="G428" s="2" t="s">
        <v>2577</v>
      </c>
      <c r="I428" s="15" t="s">
        <v>2578</v>
      </c>
      <c r="J428" s="16"/>
      <c r="K428" t="s">
        <v>2459</v>
      </c>
      <c r="M428" s="10" t="s">
        <v>2580</v>
      </c>
      <c r="N428" s="10" t="s">
        <v>2581</v>
      </c>
    </row>
    <row r="429" spans="5:14" ht="45" x14ac:dyDescent="0.25">
      <c r="E429" s="2" t="s">
        <v>2582</v>
      </c>
      <c r="G429" s="2" t="s">
        <v>2583</v>
      </c>
      <c r="I429" s="15" t="s">
        <v>2584</v>
      </c>
      <c r="J429" s="16"/>
      <c r="K429" t="s">
        <v>2465</v>
      </c>
      <c r="M429" s="14" t="s">
        <v>2586</v>
      </c>
      <c r="N429" s="14" t="s">
        <v>2587</v>
      </c>
    </row>
    <row r="430" spans="5:14" ht="45" x14ac:dyDescent="0.25">
      <c r="E430" s="2" t="s">
        <v>2588</v>
      </c>
      <c r="G430" s="2" t="s">
        <v>2589</v>
      </c>
      <c r="I430" s="15" t="s">
        <v>2590</v>
      </c>
      <c r="J430" s="16"/>
      <c r="K430" t="s">
        <v>2471</v>
      </c>
      <c r="M430" s="14" t="s">
        <v>2592</v>
      </c>
      <c r="N430" s="14" t="s">
        <v>2593</v>
      </c>
    </row>
    <row r="431" spans="5:14" ht="45" x14ac:dyDescent="0.25">
      <c r="E431" s="2" t="s">
        <v>2594</v>
      </c>
      <c r="G431" s="2" t="s">
        <v>2595</v>
      </c>
      <c r="I431" s="15" t="s">
        <v>2596</v>
      </c>
      <c r="J431" s="16"/>
      <c r="K431" t="s">
        <v>2477</v>
      </c>
      <c r="M431" s="14" t="s">
        <v>2598</v>
      </c>
      <c r="N431" s="14" t="s">
        <v>2599</v>
      </c>
    </row>
    <row r="432" spans="5:14" ht="25.5" x14ac:dyDescent="0.25">
      <c r="E432" s="2" t="s">
        <v>2600</v>
      </c>
      <c r="G432" s="2" t="s">
        <v>2601</v>
      </c>
      <c r="I432" s="15" t="s">
        <v>2602</v>
      </c>
      <c r="J432" s="16"/>
      <c r="K432" t="s">
        <v>2483</v>
      </c>
      <c r="M432" s="10" t="s">
        <v>2604</v>
      </c>
      <c r="N432" s="10" t="s">
        <v>2605</v>
      </c>
    </row>
    <row r="433" spans="5:14" ht="45" x14ac:dyDescent="0.25">
      <c r="E433" s="2" t="s">
        <v>2606</v>
      </c>
      <c r="G433" s="2" t="s">
        <v>2607</v>
      </c>
      <c r="I433" s="15" t="s">
        <v>2608</v>
      </c>
      <c r="J433" s="16"/>
      <c r="K433" t="s">
        <v>2489</v>
      </c>
      <c r="M433" s="14" t="s">
        <v>2610</v>
      </c>
      <c r="N433" s="14" t="s">
        <v>2611</v>
      </c>
    </row>
    <row r="434" spans="5:14" ht="45" x14ac:dyDescent="0.25">
      <c r="E434" s="2" t="s">
        <v>2612</v>
      </c>
      <c r="G434" s="2" t="s">
        <v>2613</v>
      </c>
      <c r="I434" s="15" t="s">
        <v>2614</v>
      </c>
      <c r="J434" s="16"/>
      <c r="K434" t="s">
        <v>2495</v>
      </c>
      <c r="M434" s="14" t="s">
        <v>2616</v>
      </c>
      <c r="N434" s="14" t="s">
        <v>2617</v>
      </c>
    </row>
    <row r="435" spans="5:14" ht="38.25" x14ac:dyDescent="0.25">
      <c r="E435" s="2" t="s">
        <v>2618</v>
      </c>
      <c r="G435" s="2" t="s">
        <v>2619</v>
      </c>
      <c r="I435" s="15" t="s">
        <v>2620</v>
      </c>
      <c r="J435" s="16"/>
      <c r="K435" t="s">
        <v>2501</v>
      </c>
      <c r="M435" s="14" t="s">
        <v>2622</v>
      </c>
      <c r="N435" s="14" t="s">
        <v>2623</v>
      </c>
    </row>
    <row r="436" spans="5:14" ht="75" x14ac:dyDescent="0.25">
      <c r="E436" s="2" t="s">
        <v>2624</v>
      </c>
      <c r="G436" s="2" t="s">
        <v>2625</v>
      </c>
      <c r="I436" s="15" t="s">
        <v>2626</v>
      </c>
      <c r="J436" s="16"/>
      <c r="K436" t="s">
        <v>2507</v>
      </c>
      <c r="M436" s="14" t="s">
        <v>2628</v>
      </c>
      <c r="N436" s="14" t="s">
        <v>2629</v>
      </c>
    </row>
    <row r="437" spans="5:14" ht="45" x14ac:dyDescent="0.25">
      <c r="E437" s="2" t="s">
        <v>2630</v>
      </c>
      <c r="G437" s="2" t="s">
        <v>2631</v>
      </c>
      <c r="I437" s="15" t="s">
        <v>2632</v>
      </c>
      <c r="J437" s="16"/>
      <c r="K437" t="s">
        <v>2513</v>
      </c>
      <c r="M437" s="14" t="s">
        <v>2634</v>
      </c>
      <c r="N437" s="14" t="s">
        <v>2635</v>
      </c>
    </row>
    <row r="438" spans="5:14" ht="45" x14ac:dyDescent="0.25">
      <c r="E438" s="2" t="s">
        <v>2636</v>
      </c>
      <c r="G438" s="2" t="s">
        <v>2637</v>
      </c>
      <c r="I438" s="15" t="s">
        <v>2638</v>
      </c>
      <c r="J438" s="16"/>
      <c r="K438" t="s">
        <v>3949</v>
      </c>
      <c r="M438" s="14" t="s">
        <v>2640</v>
      </c>
      <c r="N438" s="14" t="s">
        <v>2641</v>
      </c>
    </row>
    <row r="439" spans="5:14" ht="38.25" x14ac:dyDescent="0.25">
      <c r="E439" s="2" t="s">
        <v>2642</v>
      </c>
      <c r="G439" s="2" t="s">
        <v>2643</v>
      </c>
      <c r="I439" s="15" t="s">
        <v>2644</v>
      </c>
      <c r="J439" s="16"/>
      <c r="K439" t="s">
        <v>2519</v>
      </c>
      <c r="M439" s="10" t="s">
        <v>2646</v>
      </c>
      <c r="N439" s="10" t="s">
        <v>2647</v>
      </c>
    </row>
    <row r="440" spans="5:14" ht="30" x14ac:dyDescent="0.25">
      <c r="E440" s="2" t="s">
        <v>2648</v>
      </c>
      <c r="G440" s="2" t="s">
        <v>2649</v>
      </c>
      <c r="I440" s="15" t="s">
        <v>2650</v>
      </c>
      <c r="J440" s="16"/>
      <c r="K440" t="s">
        <v>2525</v>
      </c>
      <c r="M440" s="14" t="s">
        <v>2652</v>
      </c>
      <c r="N440" s="14" t="s">
        <v>2653</v>
      </c>
    </row>
    <row r="441" spans="5:14" ht="30" x14ac:dyDescent="0.25">
      <c r="E441" s="2" t="s">
        <v>2654</v>
      </c>
      <c r="G441" s="2" t="s">
        <v>2655</v>
      </c>
      <c r="I441" s="8" t="s">
        <v>2656</v>
      </c>
      <c r="J441" s="9"/>
      <c r="K441" t="s">
        <v>2531</v>
      </c>
      <c r="M441" s="14" t="s">
        <v>2658</v>
      </c>
      <c r="N441" s="14" t="s">
        <v>2659</v>
      </c>
    </row>
    <row r="442" spans="5:14" ht="38.25" x14ac:dyDescent="0.25">
      <c r="E442" s="2" t="s">
        <v>2660</v>
      </c>
      <c r="G442" s="2" t="s">
        <v>2661</v>
      </c>
      <c r="I442" s="15" t="s">
        <v>2662</v>
      </c>
      <c r="J442" s="16"/>
      <c r="K442" t="s">
        <v>2537</v>
      </c>
      <c r="M442" s="14" t="s">
        <v>2664</v>
      </c>
      <c r="N442" s="14" t="s">
        <v>2665</v>
      </c>
    </row>
    <row r="443" spans="5:14" ht="38.25" x14ac:dyDescent="0.25">
      <c r="E443" s="2" t="s">
        <v>2666</v>
      </c>
      <c r="G443" s="2" t="s">
        <v>2667</v>
      </c>
      <c r="I443" s="15" t="s">
        <v>2668</v>
      </c>
      <c r="J443" s="16"/>
      <c r="K443" t="s">
        <v>2543</v>
      </c>
      <c r="M443" s="10" t="s">
        <v>2670</v>
      </c>
      <c r="N443" s="10" t="s">
        <v>2671</v>
      </c>
    </row>
    <row r="444" spans="5:14" ht="30" x14ac:dyDescent="0.25">
      <c r="E444" s="2" t="s">
        <v>2672</v>
      </c>
      <c r="G444" s="2" t="s">
        <v>2673</v>
      </c>
      <c r="I444" s="15" t="s">
        <v>2674</v>
      </c>
      <c r="J444" s="16"/>
      <c r="K444" t="s">
        <v>2549</v>
      </c>
      <c r="M444" s="14" t="s">
        <v>2676</v>
      </c>
      <c r="N444" s="14" t="s">
        <v>2677</v>
      </c>
    </row>
    <row r="445" spans="5:14" ht="30" x14ac:dyDescent="0.25">
      <c r="E445" s="2" t="s">
        <v>2678</v>
      </c>
      <c r="G445" s="2" t="s">
        <v>2679</v>
      </c>
      <c r="I445" s="15" t="s">
        <v>2680</v>
      </c>
      <c r="J445" s="16"/>
      <c r="K445" t="s">
        <v>2555</v>
      </c>
      <c r="M445" s="14" t="s">
        <v>2682</v>
      </c>
      <c r="N445" s="14" t="s">
        <v>2683</v>
      </c>
    </row>
    <row r="446" spans="5:14" ht="25.5" x14ac:dyDescent="0.25">
      <c r="E446" s="2" t="s">
        <v>2684</v>
      </c>
      <c r="G446" s="2" t="s">
        <v>2685</v>
      </c>
      <c r="I446" s="15" t="s">
        <v>2686</v>
      </c>
      <c r="J446" s="16"/>
      <c r="K446" t="s">
        <v>2561</v>
      </c>
      <c r="M446" s="10" t="s">
        <v>2688</v>
      </c>
      <c r="N446" s="10" t="s">
        <v>2689</v>
      </c>
    </row>
    <row r="447" spans="5:14" ht="38.25" x14ac:dyDescent="0.25">
      <c r="E447" s="2" t="s">
        <v>2690</v>
      </c>
      <c r="G447" s="2" t="s">
        <v>2691</v>
      </c>
      <c r="I447" s="15" t="s">
        <v>2692</v>
      </c>
      <c r="J447" s="16"/>
      <c r="K447" t="s">
        <v>2567</v>
      </c>
      <c r="M447" s="14" t="s">
        <v>2694</v>
      </c>
      <c r="N447" s="14" t="s">
        <v>2695</v>
      </c>
    </row>
    <row r="448" spans="5:14" ht="38.25" x14ac:dyDescent="0.25">
      <c r="E448" s="2" t="s">
        <v>2696</v>
      </c>
      <c r="G448" s="2" t="s">
        <v>2697</v>
      </c>
      <c r="I448" s="15" t="s">
        <v>2698</v>
      </c>
      <c r="J448" s="16"/>
      <c r="K448" t="s">
        <v>2573</v>
      </c>
      <c r="M448" s="14" t="s">
        <v>2700</v>
      </c>
      <c r="N448" s="14" t="s">
        <v>2701</v>
      </c>
    </row>
    <row r="449" spans="5:14" ht="25.5" x14ac:dyDescent="0.25">
      <c r="E449" s="2" t="s">
        <v>2702</v>
      </c>
      <c r="G449" s="2" t="s">
        <v>2703</v>
      </c>
      <c r="I449" s="15" t="s">
        <v>2704</v>
      </c>
      <c r="J449" s="16"/>
      <c r="K449" t="s">
        <v>2579</v>
      </c>
      <c r="M449" s="14" t="s">
        <v>2706</v>
      </c>
      <c r="N449" s="14" t="s">
        <v>2707</v>
      </c>
    </row>
    <row r="450" spans="5:14" ht="38.25" x14ac:dyDescent="0.25">
      <c r="E450" s="2" t="s">
        <v>2708</v>
      </c>
      <c r="G450" s="2" t="s">
        <v>2709</v>
      </c>
      <c r="I450" s="15" t="s">
        <v>2710</v>
      </c>
      <c r="J450" s="16"/>
      <c r="K450" t="s">
        <v>2585</v>
      </c>
      <c r="M450" s="10" t="s">
        <v>2712</v>
      </c>
      <c r="N450" s="10" t="s">
        <v>2713</v>
      </c>
    </row>
    <row r="451" spans="5:14" ht="30" x14ac:dyDescent="0.25">
      <c r="E451" s="2" t="s">
        <v>2714</v>
      </c>
      <c r="G451" s="2" t="s">
        <v>2715</v>
      </c>
      <c r="I451" s="15" t="s">
        <v>2716</v>
      </c>
      <c r="J451" s="16"/>
      <c r="K451" t="s">
        <v>2591</v>
      </c>
      <c r="M451" s="14" t="s">
        <v>2718</v>
      </c>
      <c r="N451" s="14" t="s">
        <v>2719</v>
      </c>
    </row>
    <row r="452" spans="5:14" ht="30" x14ac:dyDescent="0.25">
      <c r="E452" s="2" t="s">
        <v>2720</v>
      </c>
      <c r="G452" s="2" t="s">
        <v>2721</v>
      </c>
      <c r="I452" s="15" t="s">
        <v>2722</v>
      </c>
      <c r="J452" s="16"/>
      <c r="K452" t="s">
        <v>2597</v>
      </c>
      <c r="M452" s="14" t="s">
        <v>2724</v>
      </c>
      <c r="N452" s="14" t="s">
        <v>2683</v>
      </c>
    </row>
    <row r="453" spans="5:14" ht="25.5" x14ac:dyDescent="0.25">
      <c r="E453" s="2" t="s">
        <v>2725</v>
      </c>
      <c r="G453" s="2" t="s">
        <v>2726</v>
      </c>
      <c r="I453" s="8" t="s">
        <v>2727</v>
      </c>
      <c r="J453" s="9"/>
      <c r="K453" t="s">
        <v>2603</v>
      </c>
      <c r="M453" s="10" t="s">
        <v>2729</v>
      </c>
      <c r="N453" s="10" t="s">
        <v>2730</v>
      </c>
    </row>
    <row r="454" spans="5:14" ht="30" x14ac:dyDescent="0.25">
      <c r="E454" s="2" t="s">
        <v>2731</v>
      </c>
      <c r="G454" s="2" t="s">
        <v>2732</v>
      </c>
      <c r="I454" s="8" t="s">
        <v>2733</v>
      </c>
      <c r="J454" s="9"/>
      <c r="K454" t="s">
        <v>2609</v>
      </c>
      <c r="M454" s="14" t="s">
        <v>2735</v>
      </c>
      <c r="N454" s="14" t="s">
        <v>2736</v>
      </c>
    </row>
    <row r="455" spans="5:14" x14ac:dyDescent="0.25">
      <c r="E455" s="2" t="s">
        <v>2737</v>
      </c>
      <c r="G455" s="2" t="s">
        <v>2738</v>
      </c>
      <c r="I455" s="15" t="s">
        <v>2739</v>
      </c>
      <c r="J455" s="16"/>
      <c r="K455" t="s">
        <v>2615</v>
      </c>
      <c r="M455" s="14" t="s">
        <v>2741</v>
      </c>
      <c r="N455" s="14" t="s">
        <v>2742</v>
      </c>
    </row>
    <row r="456" spans="5:14" ht="25.5" x14ac:dyDescent="0.25">
      <c r="E456" s="2" t="s">
        <v>2743</v>
      </c>
      <c r="G456" s="2" t="s">
        <v>2744</v>
      </c>
      <c r="I456" s="15" t="s">
        <v>2745</v>
      </c>
      <c r="J456" s="16"/>
      <c r="K456" t="s">
        <v>2621</v>
      </c>
      <c r="M456" s="14" t="s">
        <v>2747</v>
      </c>
      <c r="N456" s="14" t="s">
        <v>2748</v>
      </c>
    </row>
    <row r="457" spans="5:14" ht="25.5" x14ac:dyDescent="0.25">
      <c r="E457" s="2" t="s">
        <v>2749</v>
      </c>
      <c r="G457" s="2" t="s">
        <v>2750</v>
      </c>
      <c r="I457" s="15" t="s">
        <v>2751</v>
      </c>
      <c r="J457" s="16"/>
      <c r="K457" t="s">
        <v>2627</v>
      </c>
      <c r="M457" s="10" t="s">
        <v>2753</v>
      </c>
      <c r="N457" s="10" t="s">
        <v>2754</v>
      </c>
    </row>
    <row r="458" spans="5:14" ht="38.25" x14ac:dyDescent="0.25">
      <c r="E458" s="2" t="s">
        <v>2755</v>
      </c>
      <c r="G458" s="2" t="s">
        <v>2756</v>
      </c>
      <c r="I458" s="15" t="s">
        <v>2757</v>
      </c>
      <c r="J458" s="16"/>
      <c r="K458" t="s">
        <v>2633</v>
      </c>
      <c r="M458" s="14" t="s">
        <v>2759</v>
      </c>
      <c r="N458" s="14" t="s">
        <v>2760</v>
      </c>
    </row>
    <row r="459" spans="5:14" ht="38.25" x14ac:dyDescent="0.25">
      <c r="E459" s="2" t="s">
        <v>2761</v>
      </c>
      <c r="G459" s="2" t="s">
        <v>2762</v>
      </c>
      <c r="I459" s="15" t="s">
        <v>2763</v>
      </c>
      <c r="J459" s="16"/>
      <c r="K459" t="s">
        <v>2639</v>
      </c>
      <c r="M459" s="14" t="s">
        <v>2765</v>
      </c>
      <c r="N459" s="14" t="s">
        <v>2683</v>
      </c>
    </row>
    <row r="460" spans="5:14" ht="38.25" x14ac:dyDescent="0.25">
      <c r="E460" s="2" t="s">
        <v>2766</v>
      </c>
      <c r="G460" s="2" t="s">
        <v>2767</v>
      </c>
      <c r="I460" s="15" t="s">
        <v>2768</v>
      </c>
      <c r="J460" s="16"/>
      <c r="K460" t="s">
        <v>2645</v>
      </c>
      <c r="M460" s="10" t="s">
        <v>2770</v>
      </c>
      <c r="N460" s="10" t="s">
        <v>2771</v>
      </c>
    </row>
    <row r="461" spans="5:14" ht="30" x14ac:dyDescent="0.25">
      <c r="E461" s="2" t="s">
        <v>2772</v>
      </c>
      <c r="G461" s="2" t="s">
        <v>2773</v>
      </c>
      <c r="I461" s="8" t="s">
        <v>2774</v>
      </c>
      <c r="J461" s="9"/>
      <c r="K461" t="s">
        <v>2651</v>
      </c>
      <c r="M461" s="14" t="s">
        <v>2776</v>
      </c>
      <c r="N461" s="14" t="s">
        <v>2777</v>
      </c>
    </row>
    <row r="462" spans="5:14" ht="51" x14ac:dyDescent="0.25">
      <c r="E462" s="2" t="s">
        <v>2778</v>
      </c>
      <c r="G462" s="2" t="s">
        <v>2779</v>
      </c>
      <c r="I462" s="15" t="s">
        <v>2780</v>
      </c>
      <c r="J462" s="16"/>
      <c r="K462" t="s">
        <v>2657</v>
      </c>
      <c r="M462" s="14" t="s">
        <v>2782</v>
      </c>
      <c r="N462" s="14" t="s">
        <v>2783</v>
      </c>
    </row>
    <row r="463" spans="5:14" ht="38.25" x14ac:dyDescent="0.25">
      <c r="E463" s="2" t="s">
        <v>2784</v>
      </c>
      <c r="G463" s="2" t="s">
        <v>2785</v>
      </c>
      <c r="I463" s="15" t="s">
        <v>2786</v>
      </c>
      <c r="J463" s="16"/>
      <c r="K463" t="s">
        <v>2663</v>
      </c>
      <c r="M463" s="14" t="s">
        <v>2788</v>
      </c>
      <c r="N463" s="14" t="s">
        <v>2789</v>
      </c>
    </row>
    <row r="464" spans="5:14" ht="25.5" x14ac:dyDescent="0.25">
      <c r="E464" s="2" t="s">
        <v>2790</v>
      </c>
      <c r="G464" s="2" t="s">
        <v>2791</v>
      </c>
      <c r="I464" s="8" t="s">
        <v>2792</v>
      </c>
      <c r="J464" s="9"/>
      <c r="K464" t="s">
        <v>2669</v>
      </c>
      <c r="M464" s="10" t="s">
        <v>2794</v>
      </c>
      <c r="N464" s="10" t="s">
        <v>2795</v>
      </c>
    </row>
    <row r="465" spans="5:14" ht="38.25" x14ac:dyDescent="0.25">
      <c r="E465" s="2" t="s">
        <v>2796</v>
      </c>
      <c r="G465" s="2" t="s">
        <v>2797</v>
      </c>
      <c r="I465" s="8" t="s">
        <v>2798</v>
      </c>
      <c r="J465" s="9"/>
      <c r="K465" t="s">
        <v>2675</v>
      </c>
      <c r="M465" s="14" t="s">
        <v>2800</v>
      </c>
      <c r="N465" s="14" t="s">
        <v>2801</v>
      </c>
    </row>
    <row r="466" spans="5:14" ht="30" x14ac:dyDescent="0.25">
      <c r="E466" s="2" t="s">
        <v>2802</v>
      </c>
      <c r="G466" s="2" t="s">
        <v>2803</v>
      </c>
      <c r="I466" s="15" t="s">
        <v>2804</v>
      </c>
      <c r="J466" s="16"/>
      <c r="K466" t="s">
        <v>2681</v>
      </c>
      <c r="M466" s="14" t="s">
        <v>2806</v>
      </c>
      <c r="N466" s="14" t="s">
        <v>2683</v>
      </c>
    </row>
    <row r="467" spans="5:14" ht="25.5" x14ac:dyDescent="0.25">
      <c r="E467" s="2" t="s">
        <v>2807</v>
      </c>
      <c r="G467" s="2" t="s">
        <v>2808</v>
      </c>
      <c r="I467" s="15" t="s">
        <v>2809</v>
      </c>
      <c r="J467" s="16"/>
      <c r="K467" t="s">
        <v>2687</v>
      </c>
      <c r="M467" s="10" t="s">
        <v>2811</v>
      </c>
      <c r="N467" s="10" t="s">
        <v>2812</v>
      </c>
    </row>
    <row r="468" spans="5:14" ht="38.25" x14ac:dyDescent="0.25">
      <c r="E468" s="2" t="s">
        <v>2813</v>
      </c>
      <c r="G468" s="2" t="s">
        <v>2814</v>
      </c>
      <c r="I468" s="15" t="s">
        <v>2815</v>
      </c>
      <c r="J468" s="16"/>
      <c r="K468" t="s">
        <v>3950</v>
      </c>
      <c r="M468" s="14" t="s">
        <v>2817</v>
      </c>
      <c r="N468" s="14" t="s">
        <v>2818</v>
      </c>
    </row>
    <row r="469" spans="5:14" ht="30" x14ac:dyDescent="0.25">
      <c r="E469" s="2" t="s">
        <v>2819</v>
      </c>
      <c r="G469" s="2" t="s">
        <v>2820</v>
      </c>
      <c r="I469" s="15" t="s">
        <v>2821</v>
      </c>
      <c r="J469" s="16"/>
      <c r="K469" t="s">
        <v>3951</v>
      </c>
      <c r="M469" s="14" t="s">
        <v>2823</v>
      </c>
      <c r="N469" s="14" t="s">
        <v>2824</v>
      </c>
    </row>
    <row r="470" spans="5:14" ht="30" x14ac:dyDescent="0.25">
      <c r="E470" s="2" t="s">
        <v>2825</v>
      </c>
      <c r="G470" s="2" t="s">
        <v>2826</v>
      </c>
      <c r="I470" s="15" t="s">
        <v>2827</v>
      </c>
      <c r="J470" s="16"/>
      <c r="K470" t="s">
        <v>3952</v>
      </c>
      <c r="M470" s="14" t="s">
        <v>2829</v>
      </c>
      <c r="N470" s="14" t="s">
        <v>2789</v>
      </c>
    </row>
    <row r="471" spans="5:14" ht="38.25" x14ac:dyDescent="0.25">
      <c r="E471" s="2" t="s">
        <v>2830</v>
      </c>
      <c r="G471" s="2" t="s">
        <v>2831</v>
      </c>
      <c r="I471" s="15" t="s">
        <v>2832</v>
      </c>
      <c r="J471" s="16"/>
      <c r="K471" t="s">
        <v>2693</v>
      </c>
      <c r="M471" s="10" t="s">
        <v>2834</v>
      </c>
      <c r="N471" s="10" t="s">
        <v>2835</v>
      </c>
    </row>
    <row r="472" spans="5:14" ht="63.75" x14ac:dyDescent="0.25">
      <c r="E472" s="2" t="s">
        <v>2836</v>
      </c>
      <c r="G472" s="2" t="s">
        <v>2837</v>
      </c>
      <c r="I472" s="15" t="s">
        <v>2838</v>
      </c>
      <c r="J472" s="16"/>
      <c r="K472" t="s">
        <v>2699</v>
      </c>
      <c r="M472" s="14" t="s">
        <v>2840</v>
      </c>
      <c r="N472" s="14" t="s">
        <v>2841</v>
      </c>
    </row>
    <row r="473" spans="5:14" ht="30" x14ac:dyDescent="0.25">
      <c r="E473" s="2" t="s">
        <v>2842</v>
      </c>
      <c r="G473" s="2" t="s">
        <v>2843</v>
      </c>
      <c r="I473" s="15" t="s">
        <v>2844</v>
      </c>
      <c r="J473" s="16"/>
      <c r="K473" t="s">
        <v>2705</v>
      </c>
      <c r="M473" s="14" t="s">
        <v>2846</v>
      </c>
      <c r="N473" s="14" t="s">
        <v>2683</v>
      </c>
    </row>
    <row r="474" spans="5:14" ht="38.25" x14ac:dyDescent="0.25">
      <c r="E474" s="2" t="s">
        <v>2847</v>
      </c>
      <c r="G474" s="2" t="s">
        <v>2848</v>
      </c>
      <c r="I474" s="15" t="s">
        <v>2849</v>
      </c>
      <c r="J474" s="16"/>
      <c r="K474" t="s">
        <v>2711</v>
      </c>
      <c r="M474" s="14" t="s">
        <v>2851</v>
      </c>
      <c r="N474" s="14" t="s">
        <v>2852</v>
      </c>
    </row>
    <row r="475" spans="5:14" ht="30" x14ac:dyDescent="0.25">
      <c r="E475" s="2" t="s">
        <v>2853</v>
      </c>
      <c r="G475" s="2" t="s">
        <v>2854</v>
      </c>
      <c r="I475" s="15" t="s">
        <v>2855</v>
      </c>
      <c r="J475" s="16"/>
      <c r="K475" t="s">
        <v>2717</v>
      </c>
      <c r="M475" s="14" t="s">
        <v>2857</v>
      </c>
      <c r="N475" s="14" t="s">
        <v>2858</v>
      </c>
    </row>
    <row r="476" spans="5:14" ht="38.25" x14ac:dyDescent="0.25">
      <c r="E476" s="2" t="s">
        <v>2859</v>
      </c>
      <c r="G476" s="2" t="s">
        <v>2860</v>
      </c>
      <c r="I476" s="15" t="s">
        <v>2861</v>
      </c>
      <c r="J476" s="16"/>
      <c r="K476" t="s">
        <v>2723</v>
      </c>
      <c r="M476" s="14" t="s">
        <v>2863</v>
      </c>
      <c r="N476" s="14" t="s">
        <v>2864</v>
      </c>
    </row>
    <row r="477" spans="5:14" ht="25.5" x14ac:dyDescent="0.25">
      <c r="E477" s="2" t="s">
        <v>2865</v>
      </c>
      <c r="G477" s="2" t="s">
        <v>2866</v>
      </c>
      <c r="I477" s="8" t="s">
        <v>2867</v>
      </c>
      <c r="J477" s="9"/>
      <c r="K477" t="s">
        <v>2728</v>
      </c>
      <c r="M477" s="14" t="s">
        <v>2869</v>
      </c>
      <c r="N477" s="14" t="s">
        <v>2870</v>
      </c>
    </row>
    <row r="478" spans="5:14" ht="76.5" x14ac:dyDescent="0.25">
      <c r="E478" s="2" t="s">
        <v>2871</v>
      </c>
      <c r="G478" s="2" t="s">
        <v>2872</v>
      </c>
      <c r="I478" s="15" t="s">
        <v>2873</v>
      </c>
      <c r="J478" s="16"/>
      <c r="K478" t="s">
        <v>2734</v>
      </c>
      <c r="M478" s="10" t="s">
        <v>2875</v>
      </c>
      <c r="N478" s="10" t="s">
        <v>2876</v>
      </c>
    </row>
    <row r="479" spans="5:14" ht="38.25" x14ac:dyDescent="0.25">
      <c r="E479" s="2" t="s">
        <v>2877</v>
      </c>
      <c r="G479" s="2" t="s">
        <v>2878</v>
      </c>
      <c r="I479" s="15" t="s">
        <v>2879</v>
      </c>
      <c r="J479" s="16"/>
      <c r="K479" t="s">
        <v>2740</v>
      </c>
      <c r="M479" s="14" t="s">
        <v>2881</v>
      </c>
      <c r="N479" s="14" t="s">
        <v>2841</v>
      </c>
    </row>
    <row r="480" spans="5:14" ht="30" x14ac:dyDescent="0.25">
      <c r="E480" s="2" t="s">
        <v>2882</v>
      </c>
      <c r="G480" s="2" t="s">
        <v>2883</v>
      </c>
      <c r="I480" s="15" t="s">
        <v>2884</v>
      </c>
      <c r="J480" s="16"/>
      <c r="K480" t="s">
        <v>2746</v>
      </c>
      <c r="M480" s="14" t="s">
        <v>2886</v>
      </c>
      <c r="N480" s="14" t="s">
        <v>2683</v>
      </c>
    </row>
    <row r="481" spans="5:14" ht="30" x14ac:dyDescent="0.25">
      <c r="E481" s="2" t="s">
        <v>2887</v>
      </c>
      <c r="G481" s="2" t="s">
        <v>2888</v>
      </c>
      <c r="I481" s="15" t="s">
        <v>2889</v>
      </c>
      <c r="J481" s="16"/>
      <c r="K481" t="s">
        <v>2752</v>
      </c>
      <c r="M481" s="14" t="s">
        <v>2891</v>
      </c>
      <c r="N481" s="14" t="s">
        <v>2892</v>
      </c>
    </row>
    <row r="482" spans="5:14" ht="25.5" x14ac:dyDescent="0.25">
      <c r="E482" s="2" t="s">
        <v>2893</v>
      </c>
      <c r="G482" s="2" t="s">
        <v>2894</v>
      </c>
      <c r="I482" s="15" t="s">
        <v>2895</v>
      </c>
      <c r="J482" s="16"/>
      <c r="K482" t="s">
        <v>2758</v>
      </c>
      <c r="M482" s="10" t="s">
        <v>2897</v>
      </c>
      <c r="N482" s="10" t="s">
        <v>2898</v>
      </c>
    </row>
    <row r="483" spans="5:14" ht="38.25" x14ac:dyDescent="0.25">
      <c r="E483" s="2" t="s">
        <v>2899</v>
      </c>
      <c r="G483" s="2" t="s">
        <v>2900</v>
      </c>
      <c r="I483" s="15" t="s">
        <v>2901</v>
      </c>
      <c r="J483" s="16"/>
      <c r="K483" t="s">
        <v>2764</v>
      </c>
      <c r="M483" s="14" t="s">
        <v>2903</v>
      </c>
      <c r="N483" s="14" t="s">
        <v>2904</v>
      </c>
    </row>
    <row r="484" spans="5:14" ht="30" x14ac:dyDescent="0.25">
      <c r="E484" s="2" t="s">
        <v>2905</v>
      </c>
      <c r="G484" s="2" t="s">
        <v>2906</v>
      </c>
      <c r="I484" s="15" t="s">
        <v>2907</v>
      </c>
      <c r="J484" s="16"/>
      <c r="K484" t="s">
        <v>2769</v>
      </c>
      <c r="M484" s="14" t="s">
        <v>2909</v>
      </c>
      <c r="N484" s="14" t="s">
        <v>2910</v>
      </c>
    </row>
    <row r="485" spans="5:14" ht="25.5" x14ac:dyDescent="0.25">
      <c r="E485" s="2" t="s">
        <v>2911</v>
      </c>
      <c r="G485" s="2" t="s">
        <v>2912</v>
      </c>
      <c r="I485" s="15" t="s">
        <v>2913</v>
      </c>
      <c r="J485" s="16"/>
      <c r="K485" t="s">
        <v>2775</v>
      </c>
      <c r="M485" s="14" t="s">
        <v>2915</v>
      </c>
      <c r="N485" s="14" t="s">
        <v>2916</v>
      </c>
    </row>
    <row r="486" spans="5:14" ht="25.5" x14ac:dyDescent="0.25">
      <c r="E486" s="2" t="s">
        <v>2917</v>
      </c>
      <c r="G486" s="2" t="s">
        <v>2918</v>
      </c>
      <c r="I486" s="15" t="s">
        <v>2919</v>
      </c>
      <c r="J486" s="16"/>
      <c r="K486" t="s">
        <v>2781</v>
      </c>
      <c r="M486" s="10" t="s">
        <v>2921</v>
      </c>
      <c r="N486" s="10" t="s">
        <v>2922</v>
      </c>
    </row>
    <row r="487" spans="5:14" ht="30" x14ac:dyDescent="0.25">
      <c r="E487" s="2" t="s">
        <v>2923</v>
      </c>
      <c r="G487" s="2" t="s">
        <v>2924</v>
      </c>
      <c r="I487" s="15" t="s">
        <v>2925</v>
      </c>
      <c r="J487" s="16"/>
      <c r="K487" t="s">
        <v>2787</v>
      </c>
      <c r="M487" s="14" t="s">
        <v>2927</v>
      </c>
      <c r="N487" s="14" t="s">
        <v>2928</v>
      </c>
    </row>
    <row r="488" spans="5:14" ht="30" x14ac:dyDescent="0.25">
      <c r="E488" s="2" t="s">
        <v>2929</v>
      </c>
      <c r="G488" s="2" t="s">
        <v>2930</v>
      </c>
      <c r="I488" s="15" t="s">
        <v>2931</v>
      </c>
      <c r="J488" s="16"/>
      <c r="K488" t="s">
        <v>2793</v>
      </c>
      <c r="M488" s="14" t="s">
        <v>2933</v>
      </c>
      <c r="N488" s="14" t="s">
        <v>2683</v>
      </c>
    </row>
    <row r="489" spans="5:14" ht="25.5" x14ac:dyDescent="0.25">
      <c r="E489" s="2" t="s">
        <v>2934</v>
      </c>
      <c r="G489" s="2" t="s">
        <v>2935</v>
      </c>
      <c r="I489" s="15" t="s">
        <v>2936</v>
      </c>
      <c r="J489" s="16"/>
      <c r="K489" t="s">
        <v>2799</v>
      </c>
      <c r="M489" s="10" t="s">
        <v>2938</v>
      </c>
      <c r="N489" s="10" t="s">
        <v>2939</v>
      </c>
    </row>
    <row r="490" spans="5:14" ht="38.25" x14ac:dyDescent="0.25">
      <c r="E490" s="2" t="s">
        <v>2940</v>
      </c>
      <c r="G490" s="2" t="s">
        <v>2941</v>
      </c>
      <c r="I490" s="15" t="s">
        <v>2942</v>
      </c>
      <c r="J490" s="16"/>
      <c r="K490" t="s">
        <v>2805</v>
      </c>
      <c r="M490" s="14" t="s">
        <v>2944</v>
      </c>
      <c r="N490" s="14" t="s">
        <v>2945</v>
      </c>
    </row>
    <row r="491" spans="5:14" ht="38.25" x14ac:dyDescent="0.25">
      <c r="E491" s="2" t="s">
        <v>2946</v>
      </c>
      <c r="G491" s="2" t="s">
        <v>2947</v>
      </c>
      <c r="I491" s="15" t="s">
        <v>2948</v>
      </c>
      <c r="J491" s="16"/>
      <c r="K491" t="s">
        <v>2810</v>
      </c>
      <c r="M491" s="14" t="s">
        <v>2950</v>
      </c>
      <c r="N491" s="14" t="s">
        <v>2951</v>
      </c>
    </row>
    <row r="492" spans="5:14" ht="38.25" x14ac:dyDescent="0.25">
      <c r="E492" s="2" t="s">
        <v>2952</v>
      </c>
      <c r="G492" s="2" t="s">
        <v>2953</v>
      </c>
      <c r="I492" s="15" t="s">
        <v>2954</v>
      </c>
      <c r="J492" s="16"/>
      <c r="K492" t="s">
        <v>2816</v>
      </c>
      <c r="M492" s="14" t="s">
        <v>2956</v>
      </c>
      <c r="N492" s="14" t="s">
        <v>2957</v>
      </c>
    </row>
    <row r="493" spans="5:14" ht="25.5" x14ac:dyDescent="0.25">
      <c r="E493" s="2" t="s">
        <v>2958</v>
      </c>
      <c r="G493" s="2" t="s">
        <v>2959</v>
      </c>
      <c r="I493" s="15" t="s">
        <v>2960</v>
      </c>
      <c r="J493" s="16"/>
      <c r="K493" t="s">
        <v>2822</v>
      </c>
      <c r="M493" s="10" t="s">
        <v>2962</v>
      </c>
      <c r="N493" s="10" t="s">
        <v>2963</v>
      </c>
    </row>
    <row r="494" spans="5:14" ht="30" x14ac:dyDescent="0.25">
      <c r="E494" s="2" t="s">
        <v>2964</v>
      </c>
      <c r="G494" s="2" t="s">
        <v>2965</v>
      </c>
      <c r="I494" s="15" t="s">
        <v>2966</v>
      </c>
      <c r="J494" s="16"/>
      <c r="K494" t="s">
        <v>2828</v>
      </c>
      <c r="M494" s="14" t="s">
        <v>2968</v>
      </c>
      <c r="N494" s="14" t="s">
        <v>2969</v>
      </c>
    </row>
    <row r="495" spans="5:14" ht="38.25" x14ac:dyDescent="0.25">
      <c r="E495" s="2" t="s">
        <v>2970</v>
      </c>
      <c r="G495" s="2" t="s">
        <v>2971</v>
      </c>
      <c r="I495" s="15" t="s">
        <v>2972</v>
      </c>
      <c r="J495" s="16"/>
      <c r="K495" t="s">
        <v>2833</v>
      </c>
      <c r="M495" s="14" t="s">
        <v>2974</v>
      </c>
      <c r="N495" s="14" t="s">
        <v>2683</v>
      </c>
    </row>
    <row r="496" spans="5:14" ht="25.5" x14ac:dyDescent="0.25">
      <c r="E496" s="2" t="s">
        <v>2975</v>
      </c>
      <c r="G496" s="2" t="s">
        <v>2976</v>
      </c>
      <c r="I496" s="15" t="s">
        <v>2977</v>
      </c>
      <c r="J496" s="16"/>
      <c r="K496" t="s">
        <v>2839</v>
      </c>
      <c r="M496" s="14" t="s">
        <v>2979</v>
      </c>
      <c r="N496" s="14" t="s">
        <v>2980</v>
      </c>
    </row>
    <row r="497" spans="5:14" ht="25.5" x14ac:dyDescent="0.25">
      <c r="E497" s="2" t="s">
        <v>2981</v>
      </c>
      <c r="G497" s="2" t="s">
        <v>2982</v>
      </c>
      <c r="I497" s="15" t="s">
        <v>2983</v>
      </c>
      <c r="J497" s="16"/>
      <c r="K497" t="s">
        <v>2845</v>
      </c>
      <c r="M497" s="10" t="s">
        <v>2985</v>
      </c>
      <c r="N497" s="10" t="s">
        <v>2986</v>
      </c>
    </row>
    <row r="498" spans="5:14" ht="38.25" x14ac:dyDescent="0.25">
      <c r="E498" s="2" t="s">
        <v>2987</v>
      </c>
      <c r="G498" s="2" t="s">
        <v>2988</v>
      </c>
      <c r="I498" s="15" t="s">
        <v>2989</v>
      </c>
      <c r="J498" s="16"/>
      <c r="K498" t="s">
        <v>2850</v>
      </c>
      <c r="M498" s="10" t="s">
        <v>2991</v>
      </c>
      <c r="N498" s="10" t="s">
        <v>2992</v>
      </c>
    </row>
    <row r="499" spans="5:14" ht="45" x14ac:dyDescent="0.25">
      <c r="E499" s="2" t="s">
        <v>2993</v>
      </c>
      <c r="G499" s="2" t="s">
        <v>2994</v>
      </c>
      <c r="I499" s="15" t="s">
        <v>2995</v>
      </c>
      <c r="J499" s="16"/>
      <c r="K499" t="s">
        <v>2856</v>
      </c>
      <c r="M499" s="14" t="s">
        <v>2997</v>
      </c>
      <c r="N499" s="14" t="s">
        <v>2998</v>
      </c>
    </row>
    <row r="500" spans="5:14" ht="45" x14ac:dyDescent="0.25">
      <c r="E500" s="2" t="s">
        <v>2999</v>
      </c>
      <c r="G500" s="2" t="s">
        <v>3000</v>
      </c>
      <c r="I500" s="15" t="s">
        <v>3001</v>
      </c>
      <c r="J500" s="16"/>
      <c r="K500" t="s">
        <v>2862</v>
      </c>
      <c r="M500" s="14" t="s">
        <v>3003</v>
      </c>
      <c r="N500" s="14" t="s">
        <v>3004</v>
      </c>
    </row>
    <row r="501" spans="5:14" ht="30" x14ac:dyDescent="0.25">
      <c r="E501" s="2" t="s">
        <v>3005</v>
      </c>
      <c r="G501" s="2" t="s">
        <v>3006</v>
      </c>
      <c r="I501" s="15" t="s">
        <v>3007</v>
      </c>
      <c r="J501" s="16"/>
      <c r="K501" t="s">
        <v>2868</v>
      </c>
      <c r="M501" s="14" t="s">
        <v>3009</v>
      </c>
      <c r="N501" s="14" t="s">
        <v>3010</v>
      </c>
    </row>
    <row r="502" spans="5:14" ht="30" x14ac:dyDescent="0.25">
      <c r="E502" s="2" t="s">
        <v>3011</v>
      </c>
      <c r="G502" s="2" t="s">
        <v>3012</v>
      </c>
      <c r="I502" s="15" t="s">
        <v>3013</v>
      </c>
      <c r="J502" s="16"/>
      <c r="K502" t="s">
        <v>2874</v>
      </c>
      <c r="M502" s="14" t="s">
        <v>3015</v>
      </c>
      <c r="N502" s="14" t="s">
        <v>3016</v>
      </c>
    </row>
    <row r="503" spans="5:14" ht="38.25" x14ac:dyDescent="0.25">
      <c r="E503" s="2" t="s">
        <v>3017</v>
      </c>
      <c r="G503" s="2" t="s">
        <v>3018</v>
      </c>
      <c r="I503" s="15" t="s">
        <v>3019</v>
      </c>
      <c r="J503" s="16"/>
      <c r="K503" t="s">
        <v>2880</v>
      </c>
      <c r="M503" s="14" t="s">
        <v>3021</v>
      </c>
      <c r="N503" s="14" t="s">
        <v>3022</v>
      </c>
    </row>
    <row r="504" spans="5:14" ht="45" x14ac:dyDescent="0.25">
      <c r="E504" s="2" t="s">
        <v>3023</v>
      </c>
      <c r="G504" s="2" t="s">
        <v>3024</v>
      </c>
      <c r="I504" s="15" t="s">
        <v>3025</v>
      </c>
      <c r="J504" s="16"/>
      <c r="K504" t="s">
        <v>2885</v>
      </c>
      <c r="M504" s="14" t="s">
        <v>3027</v>
      </c>
      <c r="N504" s="14" t="s">
        <v>3028</v>
      </c>
    </row>
    <row r="505" spans="5:14" ht="30" x14ac:dyDescent="0.25">
      <c r="E505" s="2" t="s">
        <v>3029</v>
      </c>
      <c r="G505" s="2" t="s">
        <v>3030</v>
      </c>
      <c r="I505" s="15" t="s">
        <v>3031</v>
      </c>
      <c r="J505" s="16"/>
      <c r="K505" t="s">
        <v>2890</v>
      </c>
      <c r="M505" s="14" t="s">
        <v>3033</v>
      </c>
      <c r="N505" s="14" t="s">
        <v>3034</v>
      </c>
    </row>
    <row r="506" spans="5:14" ht="38.25" x14ac:dyDescent="0.25">
      <c r="E506" s="2" t="s">
        <v>3035</v>
      </c>
      <c r="G506" s="2" t="s">
        <v>3036</v>
      </c>
      <c r="I506" s="15" t="s">
        <v>3037</v>
      </c>
      <c r="J506" s="16"/>
      <c r="K506" t="s">
        <v>2896</v>
      </c>
      <c r="M506" s="10" t="s">
        <v>3039</v>
      </c>
      <c r="N506" s="10" t="s">
        <v>3040</v>
      </c>
    </row>
    <row r="507" spans="5:14" ht="45" x14ac:dyDescent="0.25">
      <c r="E507" s="2" t="s">
        <v>3041</v>
      </c>
      <c r="G507" s="2" t="s">
        <v>3042</v>
      </c>
      <c r="I507" s="15" t="s">
        <v>3043</v>
      </c>
      <c r="J507" s="16"/>
      <c r="K507" t="s">
        <v>3953</v>
      </c>
      <c r="M507" s="14" t="s">
        <v>3045</v>
      </c>
      <c r="N507" s="14" t="s">
        <v>2998</v>
      </c>
    </row>
    <row r="508" spans="5:14" ht="45" x14ac:dyDescent="0.25">
      <c r="E508" s="2" t="s">
        <v>3046</v>
      </c>
      <c r="G508" s="2" t="s">
        <v>3047</v>
      </c>
      <c r="I508" s="15" t="s">
        <v>3048</v>
      </c>
      <c r="J508" s="16"/>
      <c r="K508" t="s">
        <v>2902</v>
      </c>
      <c r="M508" s="14" t="s">
        <v>3050</v>
      </c>
      <c r="N508" s="14" t="s">
        <v>3004</v>
      </c>
    </row>
    <row r="509" spans="5:14" ht="30" x14ac:dyDescent="0.25">
      <c r="E509" s="2" t="s">
        <v>3051</v>
      </c>
      <c r="G509" s="2" t="s">
        <v>3052</v>
      </c>
      <c r="K509" t="s">
        <v>2908</v>
      </c>
      <c r="M509" s="14" t="s">
        <v>3054</v>
      </c>
      <c r="N509" s="14" t="s">
        <v>3010</v>
      </c>
    </row>
    <row r="510" spans="5:14" ht="38.25" x14ac:dyDescent="0.25">
      <c r="E510" s="2" t="s">
        <v>3055</v>
      </c>
      <c r="G510" s="2" t="s">
        <v>3056</v>
      </c>
      <c r="I510" s="2">
        <v>0</v>
      </c>
      <c r="K510" t="s">
        <v>2914</v>
      </c>
      <c r="M510" s="14" t="s">
        <v>3058</v>
      </c>
      <c r="N510" s="14" t="s">
        <v>3016</v>
      </c>
    </row>
    <row r="511" spans="5:14" ht="38.25" x14ac:dyDescent="0.25">
      <c r="E511" s="2" t="s">
        <v>3059</v>
      </c>
      <c r="G511" s="2" t="s">
        <v>3060</v>
      </c>
      <c r="I511" s="2">
        <v>1</v>
      </c>
      <c r="K511" t="s">
        <v>2920</v>
      </c>
      <c r="M511" s="14" t="s">
        <v>3062</v>
      </c>
      <c r="N511" s="14" t="s">
        <v>3022</v>
      </c>
    </row>
    <row r="512" spans="5:14" ht="38.25" x14ac:dyDescent="0.25">
      <c r="E512" s="2" t="s">
        <v>3063</v>
      </c>
      <c r="G512" s="2" t="s">
        <v>3064</v>
      </c>
      <c r="I512" s="18">
        <v>2</v>
      </c>
      <c r="J512" s="19"/>
      <c r="K512" t="s">
        <v>2926</v>
      </c>
      <c r="M512" s="14" t="s">
        <v>3066</v>
      </c>
      <c r="N512" s="14" t="s">
        <v>3067</v>
      </c>
    </row>
    <row r="513" spans="5:14" ht="38.25" x14ac:dyDescent="0.25">
      <c r="E513" s="2" t="s">
        <v>3068</v>
      </c>
      <c r="G513" s="2" t="s">
        <v>3069</v>
      </c>
      <c r="I513" s="18">
        <v>3</v>
      </c>
      <c r="J513" s="19"/>
      <c r="K513" t="s">
        <v>2932</v>
      </c>
      <c r="M513" s="10" t="s">
        <v>3071</v>
      </c>
      <c r="N513" s="10" t="s">
        <v>3072</v>
      </c>
    </row>
    <row r="514" spans="5:14" ht="38.25" x14ac:dyDescent="0.25">
      <c r="E514" s="2" t="s">
        <v>3073</v>
      </c>
      <c r="G514" s="2" t="s">
        <v>3074</v>
      </c>
      <c r="I514" s="18">
        <v>4</v>
      </c>
      <c r="J514" s="19"/>
      <c r="K514" t="s">
        <v>2937</v>
      </c>
      <c r="M514" s="14" t="s">
        <v>3076</v>
      </c>
      <c r="N514" s="14" t="s">
        <v>2258</v>
      </c>
    </row>
    <row r="515" spans="5:14" ht="30" x14ac:dyDescent="0.25">
      <c r="E515" s="2" t="s">
        <v>3077</v>
      </c>
      <c r="G515" s="2" t="s">
        <v>3078</v>
      </c>
      <c r="I515" s="18">
        <v>5</v>
      </c>
      <c r="J515" s="19"/>
      <c r="K515" t="s">
        <v>2943</v>
      </c>
      <c r="M515" s="14" t="s">
        <v>3080</v>
      </c>
      <c r="N515" s="14" t="s">
        <v>3081</v>
      </c>
    </row>
    <row r="516" spans="5:14" ht="30" x14ac:dyDescent="0.25">
      <c r="E516" s="2" t="s">
        <v>3082</v>
      </c>
      <c r="G516" s="2" t="s">
        <v>3083</v>
      </c>
      <c r="I516" s="18">
        <v>6</v>
      </c>
      <c r="J516" s="19"/>
      <c r="K516" t="s">
        <v>2949</v>
      </c>
      <c r="M516" s="14" t="s">
        <v>3085</v>
      </c>
      <c r="N516" s="14" t="s">
        <v>3086</v>
      </c>
    </row>
    <row r="517" spans="5:14" ht="30" x14ac:dyDescent="0.25">
      <c r="E517" s="2" t="s">
        <v>3087</v>
      </c>
      <c r="G517" s="2" t="s">
        <v>3088</v>
      </c>
      <c r="I517" s="18">
        <v>7</v>
      </c>
      <c r="J517" s="19"/>
      <c r="K517" t="s">
        <v>2955</v>
      </c>
      <c r="M517" s="14" t="s">
        <v>3090</v>
      </c>
      <c r="N517" s="14" t="s">
        <v>3091</v>
      </c>
    </row>
    <row r="518" spans="5:14" ht="30" x14ac:dyDescent="0.25">
      <c r="E518" s="2" t="s">
        <v>3092</v>
      </c>
      <c r="G518" s="2" t="s">
        <v>3093</v>
      </c>
      <c r="I518" s="18">
        <v>8</v>
      </c>
      <c r="J518" s="19"/>
      <c r="K518" t="s">
        <v>2961</v>
      </c>
      <c r="M518" s="14" t="s">
        <v>3095</v>
      </c>
      <c r="N518" s="14" t="s">
        <v>3096</v>
      </c>
    </row>
    <row r="519" spans="5:14" ht="38.25" x14ac:dyDescent="0.25">
      <c r="E519" s="2" t="s">
        <v>3097</v>
      </c>
      <c r="G519" s="2" t="s">
        <v>3098</v>
      </c>
      <c r="I519" s="18">
        <v>9</v>
      </c>
      <c r="J519" s="19"/>
      <c r="K519" t="s">
        <v>2967</v>
      </c>
      <c r="M519" s="14" t="s">
        <v>3100</v>
      </c>
      <c r="N519" s="14" t="s">
        <v>3101</v>
      </c>
    </row>
    <row r="520" spans="5:14" ht="38.25" x14ac:dyDescent="0.25">
      <c r="E520" s="2" t="s">
        <v>3102</v>
      </c>
      <c r="G520" s="2" t="s">
        <v>3103</v>
      </c>
      <c r="I520" s="18"/>
      <c r="J520" s="19"/>
      <c r="K520" t="s">
        <v>2973</v>
      </c>
      <c r="M520" s="14" t="s">
        <v>3105</v>
      </c>
      <c r="N520" s="14" t="s">
        <v>3106</v>
      </c>
    </row>
    <row r="521" spans="5:14" ht="51" x14ac:dyDescent="0.25">
      <c r="E521" s="2" t="s">
        <v>3107</v>
      </c>
      <c r="G521" s="2" t="s">
        <v>3108</v>
      </c>
      <c r="I521" s="18"/>
      <c r="J521" s="19"/>
      <c r="K521" t="s">
        <v>2978</v>
      </c>
      <c r="M521" s="14" t="s">
        <v>3110</v>
      </c>
      <c r="N521" s="14" t="s">
        <v>3111</v>
      </c>
    </row>
    <row r="522" spans="5:14" ht="38.25" x14ac:dyDescent="0.25">
      <c r="E522" s="2" t="s">
        <v>3112</v>
      </c>
      <c r="G522" s="2" t="s">
        <v>3113</v>
      </c>
      <c r="I522" s="18"/>
      <c r="J522" s="19"/>
      <c r="K522" t="s">
        <v>2984</v>
      </c>
      <c r="M522" s="10" t="s">
        <v>3115</v>
      </c>
      <c r="N522" s="10" t="s">
        <v>3116</v>
      </c>
    </row>
    <row r="523" spans="5:14" ht="25.5" x14ac:dyDescent="0.25">
      <c r="E523" s="2" t="s">
        <v>3117</v>
      </c>
      <c r="G523" s="2" t="s">
        <v>3118</v>
      </c>
      <c r="I523" s="18"/>
      <c r="J523" s="19"/>
      <c r="K523" t="s">
        <v>2990</v>
      </c>
      <c r="M523" s="10" t="s">
        <v>3120</v>
      </c>
      <c r="N523" s="10" t="s">
        <v>3121</v>
      </c>
    </row>
    <row r="524" spans="5:14" ht="38.25" x14ac:dyDescent="0.25">
      <c r="E524" s="2" t="s">
        <v>3122</v>
      </c>
      <c r="G524" s="2" t="s">
        <v>3123</v>
      </c>
      <c r="I524" s="18"/>
      <c r="J524" s="19"/>
      <c r="K524" t="s">
        <v>2996</v>
      </c>
      <c r="M524" s="14" t="s">
        <v>3125</v>
      </c>
      <c r="N524" s="14" t="s">
        <v>3126</v>
      </c>
    </row>
    <row r="525" spans="5:14" ht="25.5" x14ac:dyDescent="0.25">
      <c r="E525" s="2" t="s">
        <v>3127</v>
      </c>
      <c r="G525" s="2" t="s">
        <v>3128</v>
      </c>
      <c r="I525" s="18"/>
      <c r="J525" s="19"/>
      <c r="K525" t="s">
        <v>3002</v>
      </c>
      <c r="M525" s="14" t="s">
        <v>3130</v>
      </c>
      <c r="N525" s="14" t="s">
        <v>3131</v>
      </c>
    </row>
    <row r="526" spans="5:14" ht="25.5" x14ac:dyDescent="0.25">
      <c r="E526" s="2" t="s">
        <v>3132</v>
      </c>
      <c r="G526" s="2" t="s">
        <v>3133</v>
      </c>
      <c r="I526" s="18"/>
      <c r="J526" s="19"/>
      <c r="K526" t="s">
        <v>3008</v>
      </c>
      <c r="M526" s="10" t="s">
        <v>3135</v>
      </c>
      <c r="N526" s="10" t="s">
        <v>3136</v>
      </c>
    </row>
    <row r="527" spans="5:14" ht="30" x14ac:dyDescent="0.25">
      <c r="E527" s="2" t="s">
        <v>3137</v>
      </c>
      <c r="G527" s="2" t="s">
        <v>3138</v>
      </c>
      <c r="I527" s="18"/>
      <c r="J527" s="19"/>
      <c r="K527" t="s">
        <v>3014</v>
      </c>
      <c r="M527" s="14" t="s">
        <v>3140</v>
      </c>
      <c r="N527" s="14" t="s">
        <v>3141</v>
      </c>
    </row>
    <row r="528" spans="5:14" x14ac:dyDescent="0.25">
      <c r="E528" s="2" t="s">
        <v>3142</v>
      </c>
      <c r="G528" s="2" t="s">
        <v>3143</v>
      </c>
      <c r="I528" s="18"/>
      <c r="J528" s="19"/>
      <c r="K528" t="s">
        <v>3020</v>
      </c>
      <c r="M528" s="14" t="s">
        <v>3145</v>
      </c>
      <c r="N528" s="14" t="s">
        <v>3146</v>
      </c>
    </row>
    <row r="529" spans="5:14" ht="25.5" x14ac:dyDescent="0.25">
      <c r="E529" s="2" t="s">
        <v>3147</v>
      </c>
      <c r="G529" s="2" t="s">
        <v>3148</v>
      </c>
      <c r="I529" s="18"/>
      <c r="J529" s="19"/>
      <c r="K529" t="s">
        <v>3026</v>
      </c>
      <c r="M529" s="10" t="s">
        <v>3150</v>
      </c>
      <c r="N529" s="10" t="s">
        <v>3151</v>
      </c>
    </row>
    <row r="530" spans="5:14" ht="30" x14ac:dyDescent="0.25">
      <c r="E530" s="2" t="s">
        <v>3152</v>
      </c>
      <c r="G530" s="2" t="s">
        <v>3153</v>
      </c>
      <c r="I530" s="18"/>
      <c r="J530" s="19"/>
      <c r="K530" t="s">
        <v>3032</v>
      </c>
      <c r="M530" s="14" t="s">
        <v>3155</v>
      </c>
      <c r="N530" s="14" t="s">
        <v>3156</v>
      </c>
    </row>
    <row r="531" spans="5:14" ht="45" x14ac:dyDescent="0.25">
      <c r="E531" s="2" t="s">
        <v>3157</v>
      </c>
      <c r="G531" s="2" t="s">
        <v>3158</v>
      </c>
      <c r="I531" s="18"/>
      <c r="J531" s="19"/>
      <c r="K531" t="s">
        <v>3038</v>
      </c>
      <c r="M531" s="14" t="s">
        <v>3160</v>
      </c>
      <c r="N531" s="14" t="s">
        <v>3161</v>
      </c>
    </row>
    <row r="532" spans="5:14" ht="30" x14ac:dyDescent="0.25">
      <c r="E532" s="2" t="s">
        <v>3162</v>
      </c>
      <c r="G532" s="2" t="s">
        <v>3163</v>
      </c>
      <c r="I532" s="18"/>
      <c r="J532" s="19"/>
      <c r="K532" t="s">
        <v>3044</v>
      </c>
      <c r="M532" s="14" t="s">
        <v>3165</v>
      </c>
      <c r="N532" s="14" t="s">
        <v>3166</v>
      </c>
    </row>
    <row r="533" spans="5:14" ht="25.5" x14ac:dyDescent="0.25">
      <c r="E533" s="2" t="s">
        <v>3167</v>
      </c>
      <c r="G533" s="2" t="s">
        <v>3168</v>
      </c>
      <c r="I533" s="18"/>
      <c r="J533" s="19"/>
      <c r="K533" t="s">
        <v>3049</v>
      </c>
      <c r="M533" s="10" t="s">
        <v>3170</v>
      </c>
      <c r="N533" s="10" t="s">
        <v>3171</v>
      </c>
    </row>
    <row r="534" spans="5:14" ht="30" x14ac:dyDescent="0.25">
      <c r="E534" s="2" t="s">
        <v>3172</v>
      </c>
      <c r="G534" s="2" t="s">
        <v>3173</v>
      </c>
      <c r="I534" s="18"/>
      <c r="J534" s="19"/>
      <c r="K534" t="s">
        <v>3053</v>
      </c>
      <c r="M534" s="14" t="s">
        <v>3175</v>
      </c>
      <c r="N534" s="14" t="s">
        <v>3176</v>
      </c>
    </row>
    <row r="535" spans="5:14" ht="45" x14ac:dyDescent="0.25">
      <c r="E535" s="2" t="s">
        <v>3177</v>
      </c>
      <c r="G535" s="2" t="s">
        <v>3178</v>
      </c>
      <c r="I535" s="18"/>
      <c r="J535" s="19"/>
      <c r="K535" t="s">
        <v>3057</v>
      </c>
      <c r="M535" s="14" t="s">
        <v>3180</v>
      </c>
      <c r="N535" s="14" t="s">
        <v>3181</v>
      </c>
    </row>
    <row r="536" spans="5:14" ht="38.25" x14ac:dyDescent="0.25">
      <c r="E536" s="2" t="s">
        <v>3182</v>
      </c>
      <c r="G536" s="2" t="s">
        <v>3183</v>
      </c>
      <c r="I536" s="18"/>
      <c r="J536" s="19"/>
      <c r="K536" t="s">
        <v>3061</v>
      </c>
      <c r="M536" s="14" t="s">
        <v>3185</v>
      </c>
      <c r="N536" s="14" t="s">
        <v>3186</v>
      </c>
    </row>
    <row r="537" spans="5:14" ht="38.25" x14ac:dyDescent="0.25">
      <c r="E537" s="2" t="s">
        <v>3187</v>
      </c>
      <c r="G537" s="2" t="s">
        <v>3188</v>
      </c>
      <c r="I537" s="18"/>
      <c r="J537" s="19"/>
      <c r="K537" t="s">
        <v>3065</v>
      </c>
      <c r="M537" s="10" t="s">
        <v>3190</v>
      </c>
      <c r="N537" s="10" t="s">
        <v>3191</v>
      </c>
    </row>
    <row r="538" spans="5:14" ht="30" x14ac:dyDescent="0.25">
      <c r="E538" s="2" t="s">
        <v>3192</v>
      </c>
      <c r="G538" s="2" t="s">
        <v>3193</v>
      </c>
      <c r="I538" s="18"/>
      <c r="J538" s="19"/>
      <c r="K538" t="s">
        <v>3070</v>
      </c>
      <c r="M538" s="14" t="s">
        <v>3195</v>
      </c>
      <c r="N538" s="14" t="s">
        <v>3196</v>
      </c>
    </row>
    <row r="539" spans="5:14" ht="30" x14ac:dyDescent="0.25">
      <c r="E539" s="2" t="s">
        <v>3197</v>
      </c>
      <c r="G539" s="2" t="s">
        <v>3198</v>
      </c>
      <c r="I539" s="18"/>
      <c r="J539" s="19"/>
      <c r="K539" t="s">
        <v>3075</v>
      </c>
      <c r="M539" s="14" t="s">
        <v>3200</v>
      </c>
      <c r="N539" s="14" t="s">
        <v>3201</v>
      </c>
    </row>
    <row r="540" spans="5:14" ht="25.5" x14ac:dyDescent="0.25">
      <c r="E540" s="2" t="s">
        <v>3202</v>
      </c>
      <c r="G540" s="2" t="s">
        <v>3203</v>
      </c>
      <c r="I540" s="18"/>
      <c r="J540" s="19"/>
      <c r="K540" t="s">
        <v>3079</v>
      </c>
      <c r="M540" s="10" t="s">
        <v>3205</v>
      </c>
      <c r="N540" s="10" t="s">
        <v>3206</v>
      </c>
    </row>
    <row r="541" spans="5:14" x14ac:dyDescent="0.25">
      <c r="E541" s="2" t="s">
        <v>3207</v>
      </c>
      <c r="G541" s="2" t="s">
        <v>3208</v>
      </c>
      <c r="I541" s="18"/>
      <c r="J541" s="19"/>
      <c r="K541" t="s">
        <v>3084</v>
      </c>
      <c r="M541" s="14" t="s">
        <v>3210</v>
      </c>
      <c r="N541" s="14" t="s">
        <v>3211</v>
      </c>
    </row>
    <row r="542" spans="5:14" ht="25.5" x14ac:dyDescent="0.25">
      <c r="E542" s="2" t="s">
        <v>3212</v>
      </c>
      <c r="G542" s="2" t="s">
        <v>3213</v>
      </c>
      <c r="I542" s="18"/>
      <c r="J542" s="19"/>
      <c r="K542" t="s">
        <v>3089</v>
      </c>
      <c r="M542" s="14" t="s">
        <v>3215</v>
      </c>
      <c r="N542" s="14" t="s">
        <v>3216</v>
      </c>
    </row>
    <row r="543" spans="5:14" ht="30" x14ac:dyDescent="0.25">
      <c r="E543" s="2" t="s">
        <v>3217</v>
      </c>
      <c r="G543" s="2" t="s">
        <v>3218</v>
      </c>
      <c r="I543" s="18"/>
      <c r="J543" s="19"/>
      <c r="K543" t="s">
        <v>3094</v>
      </c>
      <c r="M543" s="14" t="s">
        <v>3220</v>
      </c>
      <c r="N543" s="14" t="s">
        <v>3221</v>
      </c>
    </row>
    <row r="544" spans="5:14" x14ac:dyDescent="0.25">
      <c r="E544" s="2" t="s">
        <v>3222</v>
      </c>
      <c r="G544" s="2" t="s">
        <v>3223</v>
      </c>
      <c r="I544" s="18"/>
      <c r="J544" s="19"/>
      <c r="K544" t="s">
        <v>3099</v>
      </c>
      <c r="M544" s="14" t="s">
        <v>3225</v>
      </c>
      <c r="N544" s="14" t="s">
        <v>3226</v>
      </c>
    </row>
    <row r="545" spans="5:14" x14ac:dyDescent="0.25">
      <c r="E545" s="2" t="s">
        <v>3227</v>
      </c>
      <c r="G545" s="2" t="s">
        <v>3228</v>
      </c>
      <c r="I545" s="18"/>
      <c r="J545" s="19"/>
      <c r="K545" t="s">
        <v>3104</v>
      </c>
      <c r="M545" s="14" t="s">
        <v>3230</v>
      </c>
      <c r="N545" s="14" t="s">
        <v>3231</v>
      </c>
    </row>
    <row r="546" spans="5:14" x14ac:dyDescent="0.25">
      <c r="E546" s="2" t="s">
        <v>3232</v>
      </c>
      <c r="G546" s="2" t="s">
        <v>3233</v>
      </c>
      <c r="I546" s="18"/>
      <c r="J546" s="19"/>
      <c r="K546" t="s">
        <v>3109</v>
      </c>
      <c r="M546" s="14" t="s">
        <v>3235</v>
      </c>
      <c r="N546" s="14" t="s">
        <v>3236</v>
      </c>
    </row>
    <row r="547" spans="5:14" ht="25.5" x14ac:dyDescent="0.25">
      <c r="E547" s="2" t="s">
        <v>3237</v>
      </c>
      <c r="G547" s="2" t="s">
        <v>3238</v>
      </c>
      <c r="I547" s="18"/>
      <c r="J547" s="19"/>
      <c r="K547" t="s">
        <v>3114</v>
      </c>
      <c r="M547" s="14" t="s">
        <v>3240</v>
      </c>
      <c r="N547" s="14" t="s">
        <v>3241</v>
      </c>
    </row>
    <row r="548" spans="5:14" x14ac:dyDescent="0.25">
      <c r="E548" s="2" t="s">
        <v>3242</v>
      </c>
      <c r="G548" s="2" t="s">
        <v>3243</v>
      </c>
      <c r="I548" s="18"/>
      <c r="J548" s="19"/>
      <c r="K548" t="s">
        <v>3119</v>
      </c>
      <c r="M548" s="14" t="s">
        <v>3245</v>
      </c>
      <c r="N548" s="14" t="s">
        <v>3246</v>
      </c>
    </row>
    <row r="549" spans="5:14" x14ac:dyDescent="0.25">
      <c r="E549" s="2" t="s">
        <v>3247</v>
      </c>
      <c r="G549" s="2" t="s">
        <v>3248</v>
      </c>
      <c r="I549" s="18"/>
      <c r="J549" s="19"/>
      <c r="K549" t="s">
        <v>3124</v>
      </c>
      <c r="M549" s="14" t="s">
        <v>3250</v>
      </c>
      <c r="N549" s="14" t="s">
        <v>3251</v>
      </c>
    </row>
    <row r="550" spans="5:14" ht="25.5" x14ac:dyDescent="0.25">
      <c r="E550" s="2" t="s">
        <v>3252</v>
      </c>
      <c r="G550" s="2" t="s">
        <v>3253</v>
      </c>
      <c r="I550" s="18"/>
      <c r="J550" s="19"/>
      <c r="K550" t="s">
        <v>3129</v>
      </c>
      <c r="M550" s="14" t="s">
        <v>3255</v>
      </c>
      <c r="N550" s="14" t="s">
        <v>3256</v>
      </c>
    </row>
    <row r="551" spans="5:14" ht="30" x14ac:dyDescent="0.25">
      <c r="E551" s="2" t="s">
        <v>3257</v>
      </c>
      <c r="G551" s="2" t="s">
        <v>3258</v>
      </c>
      <c r="I551" s="18"/>
      <c r="J551" s="19"/>
      <c r="K551" t="s">
        <v>3134</v>
      </c>
      <c r="M551" s="14" t="s">
        <v>3260</v>
      </c>
      <c r="N551" s="14" t="s">
        <v>3261</v>
      </c>
    </row>
    <row r="552" spans="5:14" ht="30" x14ac:dyDescent="0.25">
      <c r="E552" s="2" t="s">
        <v>3262</v>
      </c>
      <c r="G552" s="2" t="s">
        <v>3263</v>
      </c>
      <c r="I552" s="18"/>
      <c r="J552" s="19"/>
      <c r="K552" t="s">
        <v>3139</v>
      </c>
      <c r="M552" s="14" t="s">
        <v>3265</v>
      </c>
      <c r="N552" s="14" t="s">
        <v>3266</v>
      </c>
    </row>
    <row r="553" spans="5:14" ht="25.5" x14ac:dyDescent="0.25">
      <c r="E553" s="2" t="s">
        <v>3267</v>
      </c>
      <c r="G553" s="2" t="s">
        <v>3268</v>
      </c>
      <c r="I553" s="18"/>
      <c r="J553" s="19"/>
      <c r="K553" t="s">
        <v>3144</v>
      </c>
      <c r="M553" s="10" t="s">
        <v>3270</v>
      </c>
      <c r="N553" s="10" t="s">
        <v>3271</v>
      </c>
    </row>
    <row r="554" spans="5:14" x14ac:dyDescent="0.25">
      <c r="E554" s="2" t="s">
        <v>3272</v>
      </c>
      <c r="G554" s="2" t="s">
        <v>3273</v>
      </c>
      <c r="I554" s="18"/>
      <c r="J554" s="19"/>
      <c r="K554" t="s">
        <v>3149</v>
      </c>
      <c r="M554" s="14" t="s">
        <v>3275</v>
      </c>
      <c r="N554" s="14" t="s">
        <v>3276</v>
      </c>
    </row>
    <row r="555" spans="5:14" ht="30" x14ac:dyDescent="0.25">
      <c r="E555" s="2" t="s">
        <v>3277</v>
      </c>
      <c r="G555" s="2" t="s">
        <v>3278</v>
      </c>
      <c r="I555" s="18"/>
      <c r="J555" s="19"/>
      <c r="K555" t="s">
        <v>3154</v>
      </c>
      <c r="M555" s="14" t="s">
        <v>3280</v>
      </c>
      <c r="N555" s="14" t="s">
        <v>3281</v>
      </c>
    </row>
    <row r="556" spans="5:14" ht="45" x14ac:dyDescent="0.25">
      <c r="E556" s="2" t="s">
        <v>3282</v>
      </c>
      <c r="G556" s="2" t="s">
        <v>3283</v>
      </c>
      <c r="I556" s="18"/>
      <c r="J556" s="19"/>
      <c r="K556" t="s">
        <v>3159</v>
      </c>
      <c r="M556" s="14" t="s">
        <v>3285</v>
      </c>
      <c r="N556" s="14" t="s">
        <v>3286</v>
      </c>
    </row>
    <row r="557" spans="5:14" ht="38.25" x14ac:dyDescent="0.25">
      <c r="E557" s="2" t="s">
        <v>3287</v>
      </c>
      <c r="G557" s="2" t="s">
        <v>3288</v>
      </c>
      <c r="I557" s="18"/>
      <c r="J557" s="19"/>
      <c r="K557" t="s">
        <v>3164</v>
      </c>
      <c r="M557" s="10" t="s">
        <v>3290</v>
      </c>
      <c r="N557" s="10" t="s">
        <v>3291</v>
      </c>
    </row>
    <row r="558" spans="5:14" x14ac:dyDescent="0.25">
      <c r="E558" s="2" t="s">
        <v>3292</v>
      </c>
      <c r="G558" s="2" t="s">
        <v>3293</v>
      </c>
      <c r="I558" s="18"/>
      <c r="J558" s="19"/>
      <c r="K558" t="s">
        <v>3169</v>
      </c>
      <c r="M558" s="14" t="s">
        <v>3295</v>
      </c>
      <c r="N558" s="14" t="s">
        <v>3296</v>
      </c>
    </row>
    <row r="559" spans="5:14" ht="30" x14ac:dyDescent="0.25">
      <c r="E559" s="2" t="s">
        <v>3297</v>
      </c>
      <c r="G559" s="2" t="s">
        <v>3298</v>
      </c>
      <c r="I559" s="18"/>
      <c r="J559" s="19"/>
      <c r="K559" t="s">
        <v>3174</v>
      </c>
      <c r="M559" s="14" t="s">
        <v>3300</v>
      </c>
      <c r="N559" s="14" t="s">
        <v>3301</v>
      </c>
    </row>
    <row r="560" spans="5:14" ht="30" x14ac:dyDescent="0.25">
      <c r="E560" s="2" t="s">
        <v>3302</v>
      </c>
      <c r="G560" s="2" t="s">
        <v>3303</v>
      </c>
      <c r="I560" s="18"/>
      <c r="J560" s="19"/>
      <c r="K560" t="s">
        <v>3179</v>
      </c>
      <c r="M560" s="14" t="s">
        <v>3305</v>
      </c>
      <c r="N560" s="14" t="s">
        <v>3306</v>
      </c>
    </row>
    <row r="561" spans="5:14" ht="30" x14ac:dyDescent="0.25">
      <c r="E561" s="2" t="s">
        <v>3307</v>
      </c>
      <c r="G561" s="2" t="s">
        <v>3308</v>
      </c>
      <c r="I561" s="18"/>
      <c r="J561" s="19"/>
      <c r="K561" t="s">
        <v>3184</v>
      </c>
      <c r="M561" s="14" t="s">
        <v>3310</v>
      </c>
      <c r="N561" s="14" t="s">
        <v>3311</v>
      </c>
    </row>
    <row r="562" spans="5:14" ht="30" x14ac:dyDescent="0.25">
      <c r="E562" s="2" t="s">
        <v>3312</v>
      </c>
      <c r="G562" s="2" t="s">
        <v>3313</v>
      </c>
      <c r="I562" s="18"/>
      <c r="J562" s="19"/>
      <c r="K562" t="s">
        <v>3189</v>
      </c>
      <c r="M562" s="14" t="s">
        <v>3315</v>
      </c>
      <c r="N562" s="14" t="s">
        <v>3316</v>
      </c>
    </row>
    <row r="563" spans="5:14" ht="45" x14ac:dyDescent="0.25">
      <c r="E563" s="2" t="s">
        <v>3317</v>
      </c>
      <c r="G563" s="2" t="s">
        <v>3318</v>
      </c>
      <c r="I563" s="18"/>
      <c r="J563" s="19"/>
      <c r="K563" t="s">
        <v>3194</v>
      </c>
      <c r="M563" s="14" t="s">
        <v>3320</v>
      </c>
      <c r="N563" s="14" t="s">
        <v>3321</v>
      </c>
    </row>
    <row r="564" spans="5:14" ht="38.25" x14ac:dyDescent="0.25">
      <c r="E564" s="2" t="s">
        <v>3322</v>
      </c>
      <c r="G564" s="2" t="s">
        <v>3323</v>
      </c>
      <c r="I564" s="18"/>
      <c r="J564" s="19"/>
      <c r="K564" t="s">
        <v>3199</v>
      </c>
      <c r="M564" s="14" t="s">
        <v>3325</v>
      </c>
      <c r="N564" s="14" t="s">
        <v>3326</v>
      </c>
    </row>
    <row r="565" spans="5:14" ht="30" x14ac:dyDescent="0.25">
      <c r="E565" s="2" t="s">
        <v>3327</v>
      </c>
      <c r="G565" s="2" t="s">
        <v>3328</v>
      </c>
      <c r="I565" s="18"/>
      <c r="J565" s="19"/>
      <c r="K565" t="s">
        <v>3204</v>
      </c>
      <c r="M565" s="14" t="s">
        <v>3330</v>
      </c>
      <c r="N565" s="14" t="s">
        <v>3331</v>
      </c>
    </row>
    <row r="566" spans="5:14" x14ac:dyDescent="0.25">
      <c r="E566" s="2" t="s">
        <v>3332</v>
      </c>
      <c r="G566" s="2" t="s">
        <v>3333</v>
      </c>
      <c r="I566" s="18"/>
      <c r="J566" s="19"/>
      <c r="K566" t="s">
        <v>3209</v>
      </c>
      <c r="M566" s="14" t="s">
        <v>3335</v>
      </c>
      <c r="N566" s="14" t="s">
        <v>3336</v>
      </c>
    </row>
    <row r="567" spans="5:14" ht="25.5" x14ac:dyDescent="0.25">
      <c r="E567" s="2" t="s">
        <v>3337</v>
      </c>
      <c r="G567" s="2" t="s">
        <v>3338</v>
      </c>
      <c r="I567" s="18"/>
      <c r="J567" s="19"/>
      <c r="K567" t="s">
        <v>3214</v>
      </c>
      <c r="M567" s="14" t="s">
        <v>3340</v>
      </c>
      <c r="N567" s="14" t="s">
        <v>3341</v>
      </c>
    </row>
    <row r="568" spans="5:14" ht="25.5" x14ac:dyDescent="0.25">
      <c r="E568" s="2" t="s">
        <v>3342</v>
      </c>
      <c r="G568" s="2" t="s">
        <v>3343</v>
      </c>
      <c r="I568" s="18"/>
      <c r="J568" s="19"/>
      <c r="K568" t="s">
        <v>3219</v>
      </c>
      <c r="M568" s="14" t="s">
        <v>3345</v>
      </c>
      <c r="N568" s="14" t="s">
        <v>3346</v>
      </c>
    </row>
    <row r="569" spans="5:14" ht="25.5" x14ac:dyDescent="0.25">
      <c r="E569" s="2" t="s">
        <v>3347</v>
      </c>
      <c r="G569" s="2" t="s">
        <v>3348</v>
      </c>
      <c r="I569" s="18"/>
      <c r="J569" s="19"/>
      <c r="K569" t="s">
        <v>3224</v>
      </c>
      <c r="M569" s="10" t="s">
        <v>3350</v>
      </c>
      <c r="N569" s="10" t="s">
        <v>3351</v>
      </c>
    </row>
    <row r="570" spans="5:14" ht="30" x14ac:dyDescent="0.25">
      <c r="E570" s="2" t="s">
        <v>3352</v>
      </c>
      <c r="G570" s="2" t="s">
        <v>3353</v>
      </c>
      <c r="I570" s="18"/>
      <c r="J570" s="19"/>
      <c r="K570" t="s">
        <v>3229</v>
      </c>
      <c r="M570" s="14" t="s">
        <v>3355</v>
      </c>
      <c r="N570" s="14" t="s">
        <v>3356</v>
      </c>
    </row>
    <row r="571" spans="5:14" ht="25.5" x14ac:dyDescent="0.25">
      <c r="E571" s="2" t="s">
        <v>3357</v>
      </c>
      <c r="G571" s="2" t="s">
        <v>3358</v>
      </c>
      <c r="I571" s="18"/>
      <c r="J571" s="19"/>
      <c r="K571" t="s">
        <v>3234</v>
      </c>
    </row>
    <row r="572" spans="5:14" ht="25.5" x14ac:dyDescent="0.25">
      <c r="E572" s="2" t="s">
        <v>3360</v>
      </c>
      <c r="G572" s="2" t="s">
        <v>3361</v>
      </c>
      <c r="I572" s="18"/>
      <c r="J572" s="19"/>
      <c r="K572" t="s">
        <v>3239</v>
      </c>
    </row>
    <row r="573" spans="5:14" x14ac:dyDescent="0.25">
      <c r="E573" s="2" t="s">
        <v>3363</v>
      </c>
      <c r="G573" s="2" t="s">
        <v>3364</v>
      </c>
      <c r="I573" s="18"/>
      <c r="J573" s="19"/>
      <c r="K573" t="s">
        <v>3244</v>
      </c>
    </row>
    <row r="574" spans="5:14" x14ac:dyDescent="0.25">
      <c r="E574" s="2" t="s">
        <v>3366</v>
      </c>
      <c r="G574" s="2" t="s">
        <v>3367</v>
      </c>
      <c r="I574" s="18"/>
      <c r="J574" s="19"/>
      <c r="K574" t="s">
        <v>3249</v>
      </c>
    </row>
    <row r="575" spans="5:14" ht="25.5" x14ac:dyDescent="0.25">
      <c r="E575" s="2" t="s">
        <v>3369</v>
      </c>
      <c r="G575" s="2" t="s">
        <v>3370</v>
      </c>
      <c r="I575" s="18"/>
      <c r="J575" s="19"/>
      <c r="K575" t="s">
        <v>3254</v>
      </c>
    </row>
    <row r="576" spans="5:14" ht="25.5" x14ac:dyDescent="0.25">
      <c r="E576" s="2" t="s">
        <v>3372</v>
      </c>
      <c r="G576" s="2" t="s">
        <v>3373</v>
      </c>
      <c r="I576" s="18"/>
      <c r="J576" s="19"/>
      <c r="K576" t="s">
        <v>3259</v>
      </c>
    </row>
    <row r="577" spans="5:11" ht="25.5" x14ac:dyDescent="0.25">
      <c r="E577" s="2" t="s">
        <v>3375</v>
      </c>
      <c r="G577" s="2" t="s">
        <v>3376</v>
      </c>
      <c r="I577" s="18"/>
      <c r="J577" s="19"/>
      <c r="K577" t="s">
        <v>3264</v>
      </c>
    </row>
    <row r="578" spans="5:11" x14ac:dyDescent="0.25">
      <c r="E578" s="2" t="s">
        <v>3378</v>
      </c>
      <c r="G578" s="2" t="s">
        <v>3379</v>
      </c>
      <c r="I578" s="18"/>
      <c r="J578" s="19"/>
      <c r="K578" t="s">
        <v>3269</v>
      </c>
    </row>
    <row r="579" spans="5:11" x14ac:dyDescent="0.25">
      <c r="E579" s="2" t="s">
        <v>3381</v>
      </c>
      <c r="G579" s="2" t="s">
        <v>3382</v>
      </c>
      <c r="I579" s="18"/>
      <c r="J579" s="19"/>
      <c r="K579" t="s">
        <v>3274</v>
      </c>
    </row>
    <row r="580" spans="5:11" ht="25.5" x14ac:dyDescent="0.25">
      <c r="E580" s="2" t="s">
        <v>3384</v>
      </c>
      <c r="G580" s="2" t="s">
        <v>3385</v>
      </c>
      <c r="I580" s="18"/>
      <c r="J580" s="19"/>
      <c r="K580" t="s">
        <v>3279</v>
      </c>
    </row>
    <row r="581" spans="5:11" ht="25.5" x14ac:dyDescent="0.25">
      <c r="E581" s="2" t="s">
        <v>3387</v>
      </c>
      <c r="G581" s="2" t="s">
        <v>3388</v>
      </c>
      <c r="I581" s="18"/>
      <c r="J581" s="19"/>
      <c r="K581" t="s">
        <v>3284</v>
      </c>
    </row>
    <row r="582" spans="5:11" ht="25.5" x14ac:dyDescent="0.25">
      <c r="E582" s="2" t="s">
        <v>3390</v>
      </c>
      <c r="G582" s="2" t="s">
        <v>3391</v>
      </c>
      <c r="I582" s="18"/>
      <c r="J582" s="19"/>
      <c r="K582" t="s">
        <v>3289</v>
      </c>
    </row>
    <row r="583" spans="5:11" ht="25.5" x14ac:dyDescent="0.25">
      <c r="E583" s="2" t="s">
        <v>3393</v>
      </c>
      <c r="G583" s="2" t="s">
        <v>3394</v>
      </c>
      <c r="I583" s="18"/>
      <c r="J583" s="19"/>
      <c r="K583" t="s">
        <v>3294</v>
      </c>
    </row>
    <row r="584" spans="5:11" ht="25.5" x14ac:dyDescent="0.25">
      <c r="E584" s="2" t="s">
        <v>3396</v>
      </c>
      <c r="G584" s="2" t="s">
        <v>3397</v>
      </c>
      <c r="I584" s="18"/>
      <c r="J584" s="19"/>
      <c r="K584" t="s">
        <v>3299</v>
      </c>
    </row>
    <row r="585" spans="5:11" x14ac:dyDescent="0.25">
      <c r="E585" s="2" t="s">
        <v>3399</v>
      </c>
      <c r="G585" s="2" t="s">
        <v>3400</v>
      </c>
      <c r="I585" s="18"/>
      <c r="J585" s="19"/>
      <c r="K585" t="s">
        <v>3304</v>
      </c>
    </row>
    <row r="586" spans="5:11" ht="25.5" x14ac:dyDescent="0.25">
      <c r="E586" s="2" t="s">
        <v>3402</v>
      </c>
      <c r="G586" s="2" t="s">
        <v>3403</v>
      </c>
      <c r="I586" s="18"/>
      <c r="J586" s="19"/>
      <c r="K586" t="s">
        <v>3309</v>
      </c>
    </row>
    <row r="587" spans="5:11" ht="25.5" x14ac:dyDescent="0.25">
      <c r="E587" s="2" t="s">
        <v>3405</v>
      </c>
      <c r="G587" s="2" t="s">
        <v>3406</v>
      </c>
      <c r="I587" s="18"/>
      <c r="J587" s="19"/>
      <c r="K587" t="s">
        <v>3314</v>
      </c>
    </row>
    <row r="588" spans="5:11" ht="38.25" x14ac:dyDescent="0.25">
      <c r="E588" s="2" t="s">
        <v>3408</v>
      </c>
      <c r="G588" s="2" t="s">
        <v>3409</v>
      </c>
      <c r="I588" s="18"/>
      <c r="J588" s="19"/>
      <c r="K588" t="s">
        <v>3319</v>
      </c>
    </row>
    <row r="589" spans="5:11" x14ac:dyDescent="0.25">
      <c r="E589" s="2" t="s">
        <v>3411</v>
      </c>
      <c r="G589" s="2" t="s">
        <v>3412</v>
      </c>
      <c r="I589" s="18"/>
      <c r="J589" s="19"/>
      <c r="K589" t="s">
        <v>3324</v>
      </c>
    </row>
    <row r="590" spans="5:11" ht="25.5" x14ac:dyDescent="0.25">
      <c r="E590" s="2" t="s">
        <v>3414</v>
      </c>
      <c r="G590" s="2" t="s">
        <v>3415</v>
      </c>
      <c r="I590" s="18"/>
      <c r="J590" s="19"/>
      <c r="K590" t="s">
        <v>3329</v>
      </c>
    </row>
    <row r="591" spans="5:11" x14ac:dyDescent="0.25">
      <c r="E591" s="2" t="s">
        <v>3417</v>
      </c>
      <c r="G591" s="2" t="s">
        <v>3418</v>
      </c>
      <c r="I591" s="18"/>
      <c r="J591" s="19"/>
      <c r="K591" t="s">
        <v>3334</v>
      </c>
    </row>
    <row r="592" spans="5:11" x14ac:dyDescent="0.25">
      <c r="E592" s="2" t="s">
        <v>3420</v>
      </c>
      <c r="G592" s="2" t="s">
        <v>3421</v>
      </c>
      <c r="I592" s="18"/>
      <c r="J592" s="19"/>
      <c r="K592" t="s">
        <v>3339</v>
      </c>
    </row>
    <row r="593" spans="5:11" x14ac:dyDescent="0.25">
      <c r="E593" s="2" t="s">
        <v>3423</v>
      </c>
      <c r="G593" s="2" t="s">
        <v>3424</v>
      </c>
      <c r="I593" s="18"/>
      <c r="J593" s="19"/>
      <c r="K593" t="s">
        <v>3344</v>
      </c>
    </row>
    <row r="594" spans="5:11" ht="25.5" x14ac:dyDescent="0.25">
      <c r="E594" s="2" t="s">
        <v>3426</v>
      </c>
      <c r="G594" s="2" t="s">
        <v>3427</v>
      </c>
      <c r="I594" s="18"/>
      <c r="J594" s="19"/>
      <c r="K594" t="s">
        <v>3349</v>
      </c>
    </row>
    <row r="595" spans="5:11" ht="25.5" x14ac:dyDescent="0.25">
      <c r="E595" s="2" t="s">
        <v>3429</v>
      </c>
      <c r="G595" s="2" t="s">
        <v>3430</v>
      </c>
      <c r="I595" s="18"/>
      <c r="J595" s="19"/>
      <c r="K595" t="s">
        <v>3354</v>
      </c>
    </row>
    <row r="596" spans="5:11" ht="25.5" x14ac:dyDescent="0.25">
      <c r="E596" s="2" t="s">
        <v>3432</v>
      </c>
      <c r="G596" s="2" t="s">
        <v>3433</v>
      </c>
      <c r="I596" s="18"/>
      <c r="J596" s="19"/>
      <c r="K596" t="s">
        <v>3359</v>
      </c>
    </row>
    <row r="597" spans="5:11" ht="38.25" x14ac:dyDescent="0.25">
      <c r="E597" s="2" t="s">
        <v>3435</v>
      </c>
      <c r="G597" s="2" t="s">
        <v>3436</v>
      </c>
      <c r="I597" s="18"/>
      <c r="J597" s="19"/>
      <c r="K597" t="s">
        <v>3362</v>
      </c>
    </row>
    <row r="598" spans="5:11" x14ac:dyDescent="0.25">
      <c r="E598" s="2" t="s">
        <v>3438</v>
      </c>
      <c r="G598" s="2" t="s">
        <v>3439</v>
      </c>
      <c r="I598" s="18"/>
      <c r="J598" s="19"/>
      <c r="K598" t="s">
        <v>3365</v>
      </c>
    </row>
    <row r="599" spans="5:11" ht="25.5" x14ac:dyDescent="0.25">
      <c r="E599" s="2" t="s">
        <v>3441</v>
      </c>
      <c r="G599" s="2" t="s">
        <v>3442</v>
      </c>
      <c r="I599" s="18"/>
      <c r="J599" s="19"/>
      <c r="K599" t="s">
        <v>3368</v>
      </c>
    </row>
    <row r="600" spans="5:11" x14ac:dyDescent="0.25">
      <c r="E600" s="2" t="s">
        <v>3444</v>
      </c>
      <c r="G600" s="2" t="s">
        <v>3445</v>
      </c>
      <c r="I600" s="18"/>
      <c r="J600" s="19"/>
      <c r="K600" t="s">
        <v>3371</v>
      </c>
    </row>
    <row r="601" spans="5:11" x14ac:dyDescent="0.25">
      <c r="E601" s="2" t="s">
        <v>3447</v>
      </c>
      <c r="G601" s="2" t="s">
        <v>3448</v>
      </c>
      <c r="I601" s="18"/>
      <c r="J601" s="19"/>
      <c r="K601" s="192" t="s">
        <v>3374</v>
      </c>
    </row>
    <row r="602" spans="5:11" x14ac:dyDescent="0.25">
      <c r="E602" s="2" t="s">
        <v>3450</v>
      </c>
      <c r="G602" s="2" t="s">
        <v>3451</v>
      </c>
      <c r="I602" s="18"/>
      <c r="J602" s="19"/>
      <c r="K602" s="192" t="s">
        <v>3377</v>
      </c>
    </row>
    <row r="603" spans="5:11" x14ac:dyDescent="0.25">
      <c r="E603" s="2" t="s">
        <v>3452</v>
      </c>
      <c r="G603" s="2" t="s">
        <v>3453</v>
      </c>
      <c r="I603" s="18"/>
      <c r="J603" s="19"/>
      <c r="K603" s="192" t="s">
        <v>3380</v>
      </c>
    </row>
    <row r="604" spans="5:11" ht="25.5" x14ac:dyDescent="0.25">
      <c r="E604" s="2" t="s">
        <v>3454</v>
      </c>
      <c r="G604" s="2" t="s">
        <v>3455</v>
      </c>
      <c r="I604" s="18"/>
      <c r="J604" s="19"/>
      <c r="K604" s="192" t="s">
        <v>3383</v>
      </c>
    </row>
    <row r="605" spans="5:11" ht="25.5" x14ac:dyDescent="0.25">
      <c r="E605" s="2" t="s">
        <v>3456</v>
      </c>
      <c r="G605" s="2" t="s">
        <v>3457</v>
      </c>
      <c r="I605" s="18"/>
      <c r="J605" s="19"/>
      <c r="K605" s="192" t="s">
        <v>3386</v>
      </c>
    </row>
    <row r="606" spans="5:11" ht="25.5" x14ac:dyDescent="0.25">
      <c r="E606" s="2" t="s">
        <v>3458</v>
      </c>
      <c r="G606" s="2" t="s">
        <v>3459</v>
      </c>
      <c r="I606" s="18"/>
      <c r="J606" s="19"/>
      <c r="K606" s="192" t="s">
        <v>3389</v>
      </c>
    </row>
    <row r="607" spans="5:11" ht="25.5" x14ac:dyDescent="0.25">
      <c r="E607" s="2" t="s">
        <v>3460</v>
      </c>
      <c r="G607" s="2" t="s">
        <v>3461</v>
      </c>
      <c r="I607" s="18"/>
      <c r="J607" s="19"/>
      <c r="K607" s="192" t="s">
        <v>3392</v>
      </c>
    </row>
    <row r="608" spans="5:11" ht="25.5" x14ac:dyDescent="0.25">
      <c r="E608" s="2" t="s">
        <v>3462</v>
      </c>
      <c r="G608" s="2" t="s">
        <v>3463</v>
      </c>
      <c r="I608" s="18"/>
      <c r="J608" s="19"/>
      <c r="K608" s="192" t="s">
        <v>3395</v>
      </c>
    </row>
    <row r="609" spans="5:11" ht="25.5" x14ac:dyDescent="0.25">
      <c r="E609" s="2" t="s">
        <v>3464</v>
      </c>
      <c r="G609" s="2" t="s">
        <v>3465</v>
      </c>
      <c r="I609" s="18"/>
      <c r="J609" s="19"/>
      <c r="K609" s="192" t="s">
        <v>3398</v>
      </c>
    </row>
    <row r="610" spans="5:11" ht="25.5" x14ac:dyDescent="0.25">
      <c r="E610" s="2" t="s">
        <v>3466</v>
      </c>
      <c r="G610" s="2" t="s">
        <v>3467</v>
      </c>
      <c r="I610" s="18"/>
      <c r="J610" s="19"/>
      <c r="K610" s="192" t="s">
        <v>3401</v>
      </c>
    </row>
    <row r="611" spans="5:11" x14ac:dyDescent="0.25">
      <c r="E611" s="2" t="s">
        <v>3468</v>
      </c>
      <c r="G611" s="2" t="s">
        <v>3469</v>
      </c>
      <c r="I611" s="18"/>
      <c r="J611" s="19"/>
      <c r="K611" s="192" t="s">
        <v>3404</v>
      </c>
    </row>
    <row r="612" spans="5:11" x14ac:dyDescent="0.25">
      <c r="E612" s="2" t="s">
        <v>3470</v>
      </c>
      <c r="G612" s="2" t="s">
        <v>3471</v>
      </c>
      <c r="I612" s="18"/>
      <c r="J612" s="19"/>
      <c r="K612" s="192" t="s">
        <v>3407</v>
      </c>
    </row>
    <row r="613" spans="5:11" ht="25.5" x14ac:dyDescent="0.25">
      <c r="E613" s="2" t="s">
        <v>3472</v>
      </c>
      <c r="G613" s="2" t="s">
        <v>3473</v>
      </c>
      <c r="I613" s="18"/>
      <c r="J613" s="19"/>
      <c r="K613" s="192" t="s">
        <v>3410</v>
      </c>
    </row>
    <row r="614" spans="5:11" ht="25.5" x14ac:dyDescent="0.25">
      <c r="E614" s="2" t="s">
        <v>3474</v>
      </c>
      <c r="G614" s="2" t="s">
        <v>3475</v>
      </c>
      <c r="I614" s="18"/>
      <c r="J614" s="19"/>
      <c r="K614" s="192" t="s">
        <v>3413</v>
      </c>
    </row>
    <row r="615" spans="5:11" ht="25.5" x14ac:dyDescent="0.25">
      <c r="E615" s="2" t="s">
        <v>3476</v>
      </c>
      <c r="G615" s="2" t="s">
        <v>3477</v>
      </c>
      <c r="I615" s="18"/>
      <c r="J615" s="19"/>
      <c r="K615" s="192" t="s">
        <v>3416</v>
      </c>
    </row>
    <row r="616" spans="5:11" ht="25.5" x14ac:dyDescent="0.25">
      <c r="E616" s="2" t="s">
        <v>3478</v>
      </c>
      <c r="G616" s="2" t="s">
        <v>3479</v>
      </c>
      <c r="I616" s="18"/>
      <c r="J616" s="19"/>
      <c r="K616" s="192" t="s">
        <v>3419</v>
      </c>
    </row>
    <row r="617" spans="5:11" x14ac:dyDescent="0.25">
      <c r="E617" s="2" t="s">
        <v>3480</v>
      </c>
      <c r="G617" s="2" t="s">
        <v>3481</v>
      </c>
      <c r="I617" s="18"/>
      <c r="J617" s="19"/>
      <c r="K617" s="192" t="s">
        <v>3422</v>
      </c>
    </row>
    <row r="618" spans="5:11" x14ac:dyDescent="0.25">
      <c r="E618" s="2" t="s">
        <v>3482</v>
      </c>
      <c r="G618" s="2" t="s">
        <v>3483</v>
      </c>
      <c r="I618" s="18"/>
      <c r="J618" s="19"/>
      <c r="K618" s="192" t="s">
        <v>3425</v>
      </c>
    </row>
    <row r="619" spans="5:11" ht="25.5" x14ac:dyDescent="0.25">
      <c r="E619" s="2" t="s">
        <v>3484</v>
      </c>
      <c r="G619" s="2" t="s">
        <v>3485</v>
      </c>
      <c r="I619" s="18"/>
      <c r="J619" s="19"/>
      <c r="K619" s="192" t="s">
        <v>3428</v>
      </c>
    </row>
    <row r="620" spans="5:11" ht="25.5" x14ac:dyDescent="0.25">
      <c r="E620" s="2" t="s">
        <v>3486</v>
      </c>
      <c r="G620" s="2" t="s">
        <v>3487</v>
      </c>
      <c r="I620" s="18"/>
      <c r="J620" s="19"/>
      <c r="K620" s="192" t="s">
        <v>3431</v>
      </c>
    </row>
    <row r="621" spans="5:11" ht="25.5" x14ac:dyDescent="0.25">
      <c r="E621" s="2" t="s">
        <v>3488</v>
      </c>
      <c r="G621" s="2" t="s">
        <v>3489</v>
      </c>
      <c r="I621" s="18"/>
      <c r="J621" s="19"/>
      <c r="K621" s="192" t="s">
        <v>3434</v>
      </c>
    </row>
    <row r="622" spans="5:11" x14ac:dyDescent="0.25">
      <c r="E622" s="2" t="s">
        <v>3490</v>
      </c>
      <c r="G622" s="2" t="s">
        <v>3491</v>
      </c>
      <c r="I622" s="18"/>
      <c r="J622" s="19"/>
      <c r="K622" s="192" t="s">
        <v>3437</v>
      </c>
    </row>
    <row r="623" spans="5:11" x14ac:dyDescent="0.25">
      <c r="E623" s="2" t="s">
        <v>3492</v>
      </c>
      <c r="G623" s="2" t="s">
        <v>3493</v>
      </c>
      <c r="I623" s="18"/>
      <c r="J623" s="19"/>
      <c r="K623" s="192" t="s">
        <v>3440</v>
      </c>
    </row>
    <row r="624" spans="5:11" ht="25.5" x14ac:dyDescent="0.25">
      <c r="E624" s="2" t="s">
        <v>3494</v>
      </c>
      <c r="G624" s="2" t="s">
        <v>3495</v>
      </c>
      <c r="I624" s="18"/>
      <c r="J624" s="19"/>
      <c r="K624" s="192" t="s">
        <v>3443</v>
      </c>
    </row>
    <row r="625" spans="5:11" ht="25.5" x14ac:dyDescent="0.25">
      <c r="E625" s="2" t="s">
        <v>3496</v>
      </c>
      <c r="G625" s="2" t="s">
        <v>3497</v>
      </c>
      <c r="I625" s="18"/>
      <c r="J625" s="19"/>
      <c r="K625" s="192" t="s">
        <v>3446</v>
      </c>
    </row>
    <row r="626" spans="5:11" ht="25.5" x14ac:dyDescent="0.25">
      <c r="E626" s="2" t="s">
        <v>3498</v>
      </c>
      <c r="G626" s="2" t="s">
        <v>3499</v>
      </c>
      <c r="I626" s="18"/>
      <c r="J626" s="19"/>
      <c r="K626" s="192" t="s">
        <v>3449</v>
      </c>
    </row>
    <row r="627" spans="5:11" x14ac:dyDescent="0.25">
      <c r="E627" s="2" t="s">
        <v>3500</v>
      </c>
      <c r="G627" s="2" t="s">
        <v>3501</v>
      </c>
      <c r="I627" s="18"/>
      <c r="J627" s="19"/>
      <c r="K627" s="192" t="s">
        <v>3954</v>
      </c>
    </row>
    <row r="628" spans="5:11" ht="38.25" x14ac:dyDescent="0.25">
      <c r="E628" s="2" t="s">
        <v>3502</v>
      </c>
      <c r="G628" s="2" t="s">
        <v>3503</v>
      </c>
      <c r="I628" s="18"/>
      <c r="J628" s="19"/>
      <c r="K628" s="192" t="s">
        <v>3955</v>
      </c>
    </row>
    <row r="629" spans="5:11" ht="25.5" x14ac:dyDescent="0.25">
      <c r="E629" s="2" t="s">
        <v>3504</v>
      </c>
      <c r="G629" s="2" t="s">
        <v>3505</v>
      </c>
      <c r="I629" s="18"/>
      <c r="J629" s="19"/>
      <c r="K629" s="192" t="s">
        <v>3956</v>
      </c>
    </row>
    <row r="630" spans="5:11" ht="25.5" x14ac:dyDescent="0.25">
      <c r="E630" s="2" t="s">
        <v>3506</v>
      </c>
      <c r="G630" s="2" t="s">
        <v>3507</v>
      </c>
      <c r="I630" s="18"/>
      <c r="J630" s="19"/>
    </row>
    <row r="631" spans="5:11" ht="25.5" x14ac:dyDescent="0.25">
      <c r="E631" s="2" t="s">
        <v>3508</v>
      </c>
      <c r="G631" s="2" t="s">
        <v>3509</v>
      </c>
      <c r="I631" s="18"/>
      <c r="J631" s="19"/>
    </row>
    <row r="632" spans="5:11" ht="25.5" x14ac:dyDescent="0.25">
      <c r="E632" s="2" t="s">
        <v>3510</v>
      </c>
      <c r="G632" s="2" t="s">
        <v>3511</v>
      </c>
      <c r="I632" s="18"/>
      <c r="J632" s="19"/>
    </row>
    <row r="633" spans="5:11" ht="25.5" x14ac:dyDescent="0.25">
      <c r="E633" s="2" t="s">
        <v>3512</v>
      </c>
      <c r="G633" s="2" t="s">
        <v>3513</v>
      </c>
      <c r="I633" s="18"/>
      <c r="J633" s="19"/>
    </row>
    <row r="634" spans="5:11" ht="25.5" x14ac:dyDescent="0.25">
      <c r="E634" s="2" t="s">
        <v>3514</v>
      </c>
      <c r="G634" s="2" t="s">
        <v>3515</v>
      </c>
      <c r="I634" s="18"/>
      <c r="J634" s="19"/>
    </row>
    <row r="635" spans="5:11" ht="25.5" x14ac:dyDescent="0.25">
      <c r="E635" s="2" t="s">
        <v>3516</v>
      </c>
      <c r="G635" s="2" t="s">
        <v>3517</v>
      </c>
      <c r="I635" s="18"/>
      <c r="J635" s="19"/>
    </row>
    <row r="636" spans="5:11" x14ac:dyDescent="0.25">
      <c r="E636" s="2" t="s">
        <v>3518</v>
      </c>
      <c r="G636" s="2" t="s">
        <v>3519</v>
      </c>
      <c r="I636" s="18"/>
      <c r="J636" s="19"/>
    </row>
    <row r="637" spans="5:11" x14ac:dyDescent="0.25">
      <c r="E637" s="2" t="s">
        <v>3520</v>
      </c>
      <c r="G637" s="2" t="s">
        <v>3521</v>
      </c>
      <c r="I637" s="18"/>
      <c r="J637" s="19"/>
    </row>
    <row r="638" spans="5:11" ht="25.5" x14ac:dyDescent="0.25">
      <c r="E638" s="2" t="s">
        <v>3522</v>
      </c>
      <c r="G638" s="2" t="s">
        <v>3523</v>
      </c>
      <c r="I638" s="18"/>
      <c r="J638" s="19"/>
    </row>
    <row r="639" spans="5:11" ht="25.5" x14ac:dyDescent="0.25">
      <c r="E639" s="2" t="s">
        <v>3524</v>
      </c>
      <c r="G639" s="2" t="s">
        <v>3525</v>
      </c>
      <c r="I639" s="18"/>
      <c r="J639" s="19"/>
    </row>
    <row r="640" spans="5:11" ht="25.5" x14ac:dyDescent="0.25">
      <c r="E640" s="2" t="s">
        <v>3526</v>
      </c>
      <c r="G640" s="2" t="s">
        <v>3527</v>
      </c>
      <c r="I640" s="18"/>
      <c r="J640" s="19"/>
    </row>
    <row r="641" spans="5:10" ht="25.5" x14ac:dyDescent="0.25">
      <c r="E641" s="2" t="s">
        <v>3528</v>
      </c>
      <c r="G641" s="2" t="s">
        <v>3529</v>
      </c>
      <c r="I641" s="18"/>
      <c r="J641" s="19"/>
    </row>
    <row r="642" spans="5:10" ht="25.5" x14ac:dyDescent="0.25">
      <c r="E642" s="2" t="s">
        <v>3530</v>
      </c>
      <c r="G642" s="2" t="s">
        <v>3531</v>
      </c>
      <c r="I642" s="18"/>
      <c r="J642" s="19"/>
    </row>
    <row r="643" spans="5:10" ht="25.5" x14ac:dyDescent="0.25">
      <c r="E643" s="2" t="s">
        <v>3532</v>
      </c>
      <c r="G643" s="2" t="s">
        <v>3533</v>
      </c>
      <c r="I643" s="18"/>
      <c r="J643" s="19"/>
    </row>
    <row r="644" spans="5:10" ht="25.5" x14ac:dyDescent="0.25">
      <c r="E644" s="2" t="s">
        <v>3534</v>
      </c>
      <c r="G644" s="2" t="s">
        <v>3535</v>
      </c>
      <c r="I644" s="18"/>
      <c r="J644" s="19"/>
    </row>
    <row r="645" spans="5:10" x14ac:dyDescent="0.25">
      <c r="G645" s="2" t="s">
        <v>3536</v>
      </c>
      <c r="I645" s="18"/>
      <c r="J645" s="19"/>
    </row>
    <row r="646" spans="5:10" x14ac:dyDescent="0.25">
      <c r="G646" s="2" t="s">
        <v>3537</v>
      </c>
      <c r="I646" s="18"/>
      <c r="J646" s="19"/>
    </row>
    <row r="647" spans="5:10" x14ac:dyDescent="0.25">
      <c r="G647" s="2" t="s">
        <v>3538</v>
      </c>
      <c r="I647" s="18"/>
      <c r="J647" s="19"/>
    </row>
    <row r="648" spans="5:10" x14ac:dyDescent="0.25">
      <c r="G648" s="2" t="s">
        <v>3539</v>
      </c>
      <c r="I648" s="18"/>
      <c r="J648" s="19"/>
    </row>
    <row r="649" spans="5:10" x14ac:dyDescent="0.25">
      <c r="G649" s="2" t="s">
        <v>3540</v>
      </c>
      <c r="I649" s="18"/>
      <c r="J649" s="19"/>
    </row>
    <row r="650" spans="5:10" x14ac:dyDescent="0.25">
      <c r="G650" s="2" t="s">
        <v>3541</v>
      </c>
      <c r="I650" s="18"/>
      <c r="J650" s="19"/>
    </row>
    <row r="651" spans="5:10" ht="25.5" x14ac:dyDescent="0.25">
      <c r="G651" s="2" t="s">
        <v>3542</v>
      </c>
      <c r="I651" s="18"/>
      <c r="J651" s="19"/>
    </row>
    <row r="652" spans="5:10" ht="25.5" x14ac:dyDescent="0.25">
      <c r="G652" s="2" t="s">
        <v>3543</v>
      </c>
      <c r="I652" s="18"/>
      <c r="J652" s="19"/>
    </row>
    <row r="653" spans="5:10" ht="25.5" x14ac:dyDescent="0.25">
      <c r="G653" s="2" t="s">
        <v>3544</v>
      </c>
      <c r="I653" s="18"/>
      <c r="J653" s="19"/>
    </row>
    <row r="654" spans="5:10" ht="25.5" x14ac:dyDescent="0.25">
      <c r="G654" s="2" t="s">
        <v>3545</v>
      </c>
      <c r="I654" s="18"/>
      <c r="J654" s="19"/>
    </row>
    <row r="655" spans="5:10" x14ac:dyDescent="0.25">
      <c r="G655" s="2" t="s">
        <v>3546</v>
      </c>
      <c r="I655" s="18"/>
      <c r="J655" s="19"/>
    </row>
    <row r="656" spans="5:10" ht="25.5" x14ac:dyDescent="0.25">
      <c r="G656" s="2" t="s">
        <v>3547</v>
      </c>
      <c r="I656" s="18"/>
      <c r="J656" s="19"/>
    </row>
    <row r="657" spans="7:10" ht="25.5" x14ac:dyDescent="0.25">
      <c r="G657" s="2" t="s">
        <v>3548</v>
      </c>
      <c r="I657" s="18"/>
      <c r="J657" s="19"/>
    </row>
    <row r="658" spans="7:10" ht="25.5" x14ac:dyDescent="0.25">
      <c r="G658" s="2" t="s">
        <v>3549</v>
      </c>
      <c r="I658" s="18"/>
      <c r="J658" s="19"/>
    </row>
    <row r="659" spans="7:10" x14ac:dyDescent="0.25">
      <c r="G659" s="2" t="s">
        <v>3550</v>
      </c>
      <c r="I659" s="18"/>
      <c r="J659" s="19"/>
    </row>
    <row r="660" spans="7:10" ht="25.5" x14ac:dyDescent="0.25">
      <c r="G660" s="2" t="s">
        <v>3551</v>
      </c>
      <c r="I660" s="18"/>
      <c r="J660" s="19"/>
    </row>
    <row r="661" spans="7:10" ht="25.5" x14ac:dyDescent="0.25">
      <c r="G661" s="2" t="s">
        <v>3552</v>
      </c>
      <c r="I661" s="18"/>
      <c r="J661" s="19"/>
    </row>
    <row r="662" spans="7:10" x14ac:dyDescent="0.25">
      <c r="G662" s="2" t="s">
        <v>3553</v>
      </c>
      <c r="I662" s="18"/>
      <c r="J662" s="19"/>
    </row>
    <row r="663" spans="7:10" x14ac:dyDescent="0.25">
      <c r="G663" s="2" t="s">
        <v>3554</v>
      </c>
      <c r="I663" s="18"/>
      <c r="J663" s="19"/>
    </row>
    <row r="664" spans="7:10" ht="25.5" x14ac:dyDescent="0.25">
      <c r="G664" s="2" t="s">
        <v>3555</v>
      </c>
      <c r="I664" s="18"/>
      <c r="J664" s="19"/>
    </row>
    <row r="665" spans="7:10" x14ac:dyDescent="0.25">
      <c r="G665" s="2" t="s">
        <v>3556</v>
      </c>
      <c r="I665" s="18"/>
      <c r="J665" s="19"/>
    </row>
    <row r="666" spans="7:10" ht="25.5" x14ac:dyDescent="0.25">
      <c r="G666" s="2" t="s">
        <v>3557</v>
      </c>
      <c r="I666" s="18"/>
      <c r="J666" s="19"/>
    </row>
    <row r="667" spans="7:10" ht="25.5" x14ac:dyDescent="0.25">
      <c r="G667" s="2" t="s">
        <v>3558</v>
      </c>
      <c r="I667" s="18"/>
      <c r="J667" s="19"/>
    </row>
    <row r="668" spans="7:10" ht="25.5" x14ac:dyDescent="0.25">
      <c r="G668" s="2" t="s">
        <v>3559</v>
      </c>
      <c r="I668" s="18"/>
      <c r="J668" s="19"/>
    </row>
    <row r="669" spans="7:10" ht="25.5" x14ac:dyDescent="0.25">
      <c r="G669" s="2" t="s">
        <v>3560</v>
      </c>
      <c r="I669" s="18"/>
      <c r="J669" s="19"/>
    </row>
    <row r="670" spans="7:10" x14ac:dyDescent="0.25">
      <c r="G670" s="2" t="s">
        <v>3561</v>
      </c>
      <c r="I670" s="18"/>
      <c r="J670" s="19"/>
    </row>
    <row r="671" spans="7:10" x14ac:dyDescent="0.25">
      <c r="G671" s="2" t="s">
        <v>3562</v>
      </c>
      <c r="I671" s="18"/>
      <c r="J671" s="19"/>
    </row>
    <row r="672" spans="7:10" x14ac:dyDescent="0.25">
      <c r="G672" s="2" t="s">
        <v>3563</v>
      </c>
      <c r="I672" s="18"/>
      <c r="J672" s="19"/>
    </row>
    <row r="673" spans="7:10" ht="25.5" x14ac:dyDescent="0.25">
      <c r="G673" s="2" t="s">
        <v>3564</v>
      </c>
      <c r="I673" s="18"/>
      <c r="J673" s="19"/>
    </row>
    <row r="674" spans="7:10" ht="25.5" x14ac:dyDescent="0.25">
      <c r="G674" s="2" t="s">
        <v>3565</v>
      </c>
      <c r="I674" s="18"/>
      <c r="J674" s="19"/>
    </row>
    <row r="675" spans="7:10" ht="25.5" x14ac:dyDescent="0.25">
      <c r="G675" s="2" t="s">
        <v>3566</v>
      </c>
      <c r="I675" s="18"/>
      <c r="J675" s="19"/>
    </row>
    <row r="676" spans="7:10" x14ac:dyDescent="0.25">
      <c r="G676" s="2" t="s">
        <v>3567</v>
      </c>
      <c r="I676" s="18"/>
      <c r="J676" s="19"/>
    </row>
    <row r="677" spans="7:10" ht="25.5" x14ac:dyDescent="0.25">
      <c r="G677" s="2" t="s">
        <v>3568</v>
      </c>
      <c r="I677" s="18"/>
      <c r="J677" s="19"/>
    </row>
    <row r="678" spans="7:10" ht="25.5" x14ac:dyDescent="0.25">
      <c r="G678" s="2" t="s">
        <v>3569</v>
      </c>
      <c r="I678" s="18"/>
      <c r="J678" s="19"/>
    </row>
    <row r="679" spans="7:10" ht="25.5" x14ac:dyDescent="0.25">
      <c r="G679" s="2" t="s">
        <v>3570</v>
      </c>
      <c r="I679" s="18"/>
      <c r="J679" s="19"/>
    </row>
    <row r="680" spans="7:10" ht="25.5" x14ac:dyDescent="0.25">
      <c r="G680" s="2" t="s">
        <v>3571</v>
      </c>
      <c r="I680" s="18"/>
      <c r="J680" s="19"/>
    </row>
    <row r="681" spans="7:10" ht="25.5" x14ac:dyDescent="0.25">
      <c r="G681" s="2" t="s">
        <v>3572</v>
      </c>
      <c r="I681" s="18"/>
      <c r="J681" s="19"/>
    </row>
    <row r="682" spans="7:10" ht="25.5" x14ac:dyDescent="0.25">
      <c r="G682" s="2" t="s">
        <v>3573</v>
      </c>
      <c r="I682" s="18"/>
      <c r="J682" s="19"/>
    </row>
    <row r="683" spans="7:10" ht="25.5" x14ac:dyDescent="0.25">
      <c r="G683" s="2" t="s">
        <v>3574</v>
      </c>
      <c r="I683" s="18"/>
      <c r="J683" s="19"/>
    </row>
    <row r="684" spans="7:10" x14ac:dyDescent="0.25">
      <c r="G684" s="2" t="s">
        <v>3575</v>
      </c>
      <c r="I684" s="18"/>
      <c r="J684" s="19"/>
    </row>
    <row r="685" spans="7:10" ht="38.25" x14ac:dyDescent="0.25">
      <c r="G685" s="2" t="s">
        <v>3576</v>
      </c>
      <c r="I685" s="18"/>
      <c r="J685" s="19"/>
    </row>
    <row r="686" spans="7:10" x14ac:dyDescent="0.25">
      <c r="G686" s="2" t="s">
        <v>3577</v>
      </c>
      <c r="I686" s="18"/>
      <c r="J686" s="19"/>
    </row>
    <row r="687" spans="7:10" x14ac:dyDescent="0.25">
      <c r="G687" s="2" t="s">
        <v>3578</v>
      </c>
      <c r="I687" s="18"/>
      <c r="J687" s="19"/>
    </row>
    <row r="688" spans="7:10" ht="25.5" x14ac:dyDescent="0.25">
      <c r="G688" s="2" t="s">
        <v>3579</v>
      </c>
      <c r="I688" s="18"/>
      <c r="J688" s="19"/>
    </row>
    <row r="689" spans="7:10" ht="25.5" x14ac:dyDescent="0.25">
      <c r="G689" s="2" t="s">
        <v>3580</v>
      </c>
      <c r="I689" s="18"/>
      <c r="J689" s="19"/>
    </row>
    <row r="690" spans="7:10" ht="25.5" x14ac:dyDescent="0.25">
      <c r="G690" s="2" t="s">
        <v>3581</v>
      </c>
      <c r="I690" s="18"/>
      <c r="J690" s="19"/>
    </row>
    <row r="691" spans="7:10" x14ac:dyDescent="0.25">
      <c r="G691" s="2" t="s">
        <v>3582</v>
      </c>
      <c r="I691" s="18"/>
      <c r="J691" s="19"/>
    </row>
    <row r="692" spans="7:10" ht="25.5" x14ac:dyDescent="0.25">
      <c r="G692" s="2" t="s">
        <v>3583</v>
      </c>
      <c r="I692" s="18"/>
      <c r="J692" s="19"/>
    </row>
    <row r="693" spans="7:10" ht="25.5" x14ac:dyDescent="0.25">
      <c r="G693" s="2" t="s">
        <v>3584</v>
      </c>
      <c r="I693" s="18"/>
      <c r="J693" s="19"/>
    </row>
    <row r="694" spans="7:10" x14ac:dyDescent="0.25">
      <c r="G694" s="2" t="s">
        <v>3585</v>
      </c>
      <c r="I694" s="18"/>
      <c r="J694" s="19"/>
    </row>
    <row r="695" spans="7:10" x14ac:dyDescent="0.25">
      <c r="G695" s="2" t="s">
        <v>3586</v>
      </c>
      <c r="I695" s="18"/>
      <c r="J695" s="19"/>
    </row>
    <row r="696" spans="7:10" ht="25.5" x14ac:dyDescent="0.25">
      <c r="G696" s="2" t="s">
        <v>3587</v>
      </c>
      <c r="I696" s="18"/>
      <c r="J696" s="19"/>
    </row>
    <row r="697" spans="7:10" ht="25.5" x14ac:dyDescent="0.25">
      <c r="G697" s="2" t="s">
        <v>3588</v>
      </c>
      <c r="I697" s="18"/>
      <c r="J697" s="19"/>
    </row>
    <row r="698" spans="7:10" x14ac:dyDescent="0.25">
      <c r="G698" s="2" t="s">
        <v>3589</v>
      </c>
      <c r="I698" s="18"/>
      <c r="J698" s="19"/>
    </row>
    <row r="699" spans="7:10" x14ac:dyDescent="0.25">
      <c r="G699" s="2" t="s">
        <v>3590</v>
      </c>
      <c r="I699" s="18"/>
      <c r="J699" s="19"/>
    </row>
    <row r="700" spans="7:10" ht="25.5" x14ac:dyDescent="0.25">
      <c r="G700" s="2" t="s">
        <v>3591</v>
      </c>
      <c r="I700" s="18"/>
      <c r="J700" s="19"/>
    </row>
    <row r="701" spans="7:10" x14ac:dyDescent="0.25">
      <c r="G701" s="2" t="s">
        <v>3592</v>
      </c>
      <c r="I701" s="18"/>
      <c r="J701" s="19"/>
    </row>
    <row r="702" spans="7:10" ht="25.5" x14ac:dyDescent="0.25">
      <c r="G702" s="2" t="s">
        <v>3593</v>
      </c>
      <c r="I702" s="18"/>
      <c r="J702" s="19"/>
    </row>
    <row r="703" spans="7:10" ht="25.5" x14ac:dyDescent="0.25">
      <c r="G703" s="2" t="s">
        <v>3594</v>
      </c>
      <c r="I703" s="18"/>
      <c r="J703" s="19"/>
    </row>
    <row r="704" spans="7:10" ht="25.5" x14ac:dyDescent="0.25">
      <c r="G704" s="2" t="s">
        <v>3595</v>
      </c>
      <c r="I704" s="18"/>
      <c r="J704" s="19"/>
    </row>
    <row r="705" spans="7:10" x14ac:dyDescent="0.25">
      <c r="G705" s="2" t="s">
        <v>3596</v>
      </c>
      <c r="I705" s="18"/>
      <c r="J705" s="19"/>
    </row>
    <row r="706" spans="7:10" x14ac:dyDescent="0.25">
      <c r="G706" s="2" t="s">
        <v>3597</v>
      </c>
      <c r="I706" s="18"/>
      <c r="J706" s="19"/>
    </row>
    <row r="707" spans="7:10" x14ac:dyDescent="0.25">
      <c r="G707" s="2" t="s">
        <v>3598</v>
      </c>
      <c r="I707" s="18"/>
      <c r="J707" s="19"/>
    </row>
    <row r="708" spans="7:10" x14ac:dyDescent="0.25">
      <c r="G708" s="2" t="s">
        <v>3599</v>
      </c>
      <c r="I708" s="18"/>
      <c r="J708" s="19"/>
    </row>
    <row r="709" spans="7:10" ht="25.5" x14ac:dyDescent="0.25">
      <c r="G709" s="2" t="s">
        <v>3600</v>
      </c>
      <c r="I709" s="18"/>
      <c r="J709" s="19"/>
    </row>
    <row r="710" spans="7:10" ht="25.5" x14ac:dyDescent="0.25">
      <c r="G710" s="2" t="s">
        <v>3601</v>
      </c>
      <c r="I710" s="18"/>
      <c r="J710" s="19"/>
    </row>
    <row r="711" spans="7:10" ht="25.5" x14ac:dyDescent="0.25">
      <c r="G711" s="2" t="s">
        <v>3602</v>
      </c>
      <c r="I711" s="18"/>
      <c r="J711" s="19"/>
    </row>
    <row r="712" spans="7:10" x14ac:dyDescent="0.25">
      <c r="G712" s="2" t="s">
        <v>3603</v>
      </c>
      <c r="I712" s="18"/>
      <c r="J712" s="19"/>
    </row>
    <row r="713" spans="7:10" x14ac:dyDescent="0.25">
      <c r="G713" s="2" t="s">
        <v>3604</v>
      </c>
      <c r="I713" s="18"/>
      <c r="J713" s="19"/>
    </row>
    <row r="714" spans="7:10" x14ac:dyDescent="0.25">
      <c r="G714" s="2" t="s">
        <v>3605</v>
      </c>
      <c r="I714" s="18"/>
      <c r="J714" s="19"/>
    </row>
    <row r="715" spans="7:10" ht="25.5" x14ac:dyDescent="0.25">
      <c r="G715" s="2" t="s">
        <v>3606</v>
      </c>
      <c r="I715" s="18"/>
      <c r="J715" s="19"/>
    </row>
    <row r="716" spans="7:10" ht="25.5" x14ac:dyDescent="0.25">
      <c r="G716" s="2" t="s">
        <v>3607</v>
      </c>
      <c r="I716" s="18"/>
      <c r="J716" s="19"/>
    </row>
    <row r="717" spans="7:10" x14ac:dyDescent="0.25">
      <c r="G717" s="2" t="s">
        <v>3608</v>
      </c>
      <c r="I717" s="18"/>
      <c r="J717" s="19"/>
    </row>
    <row r="718" spans="7:10" ht="25.5" x14ac:dyDescent="0.25">
      <c r="G718" s="2" t="s">
        <v>3609</v>
      </c>
      <c r="I718" s="18"/>
      <c r="J718" s="19"/>
    </row>
    <row r="719" spans="7:10" ht="25.5" x14ac:dyDescent="0.25">
      <c r="G719" s="2" t="s">
        <v>3610</v>
      </c>
      <c r="I719" s="18"/>
      <c r="J719" s="19"/>
    </row>
    <row r="720" spans="7:10" ht="25.5" x14ac:dyDescent="0.25">
      <c r="G720" s="2" t="s">
        <v>3611</v>
      </c>
      <c r="I720" s="18"/>
      <c r="J720" s="19"/>
    </row>
    <row r="721" spans="7:10" x14ac:dyDescent="0.25">
      <c r="G721" s="2" t="s">
        <v>3612</v>
      </c>
      <c r="I721" s="18"/>
      <c r="J721" s="19"/>
    </row>
    <row r="722" spans="7:10" x14ac:dyDescent="0.25">
      <c r="G722" s="2" t="s">
        <v>3613</v>
      </c>
      <c r="I722" s="18"/>
      <c r="J722" s="19"/>
    </row>
    <row r="723" spans="7:10" ht="25.5" x14ac:dyDescent="0.25">
      <c r="G723" s="2" t="s">
        <v>3614</v>
      </c>
      <c r="I723" s="18"/>
      <c r="J723" s="19"/>
    </row>
    <row r="724" spans="7:10" ht="25.5" x14ac:dyDescent="0.25">
      <c r="G724" s="2" t="s">
        <v>3615</v>
      </c>
      <c r="I724" s="18"/>
      <c r="J724" s="19"/>
    </row>
    <row r="725" spans="7:10" x14ac:dyDescent="0.25">
      <c r="G725" s="2" t="s">
        <v>3616</v>
      </c>
      <c r="I725" s="18"/>
      <c r="J725" s="19"/>
    </row>
    <row r="726" spans="7:10" x14ac:dyDescent="0.25">
      <c r="G726" s="2" t="s">
        <v>3617</v>
      </c>
      <c r="I726" s="18"/>
      <c r="J726" s="19"/>
    </row>
    <row r="727" spans="7:10" x14ac:dyDescent="0.25">
      <c r="G727" s="2" t="s">
        <v>3618</v>
      </c>
      <c r="I727" s="18"/>
      <c r="J727" s="19"/>
    </row>
    <row r="728" spans="7:10" x14ac:dyDescent="0.25">
      <c r="G728" s="2" t="s">
        <v>3619</v>
      </c>
      <c r="I728" s="18"/>
      <c r="J728" s="19"/>
    </row>
    <row r="729" spans="7:10" ht="25.5" x14ac:dyDescent="0.25">
      <c r="G729" s="2" t="s">
        <v>3620</v>
      </c>
      <c r="I729" s="18"/>
      <c r="J729" s="19"/>
    </row>
    <row r="730" spans="7:10" x14ac:dyDescent="0.25">
      <c r="G730" s="2" t="s">
        <v>3621</v>
      </c>
      <c r="I730" s="18"/>
      <c r="J730" s="19"/>
    </row>
    <row r="731" spans="7:10" ht="25.5" x14ac:dyDescent="0.25">
      <c r="G731" s="2" t="s">
        <v>3622</v>
      </c>
      <c r="I731" s="18"/>
      <c r="J731" s="19"/>
    </row>
    <row r="732" spans="7:10" ht="25.5" x14ac:dyDescent="0.25">
      <c r="G732" s="2" t="s">
        <v>3623</v>
      </c>
      <c r="I732" s="18"/>
      <c r="J732" s="19"/>
    </row>
    <row r="733" spans="7:10" x14ac:dyDescent="0.25">
      <c r="G733" s="2" t="s">
        <v>3624</v>
      </c>
      <c r="I733" s="18"/>
      <c r="J733" s="19"/>
    </row>
    <row r="734" spans="7:10" ht="25.5" x14ac:dyDescent="0.25">
      <c r="G734" s="2" t="s">
        <v>3625</v>
      </c>
      <c r="I734" s="18"/>
      <c r="J734" s="19"/>
    </row>
    <row r="735" spans="7:10" x14ac:dyDescent="0.25">
      <c r="G735" s="2" t="s">
        <v>3626</v>
      </c>
      <c r="I735" s="18"/>
      <c r="J735" s="19"/>
    </row>
    <row r="736" spans="7:10" ht="25.5" x14ac:dyDescent="0.25">
      <c r="G736" s="2" t="s">
        <v>3627</v>
      </c>
      <c r="I736" s="18"/>
      <c r="J736" s="19"/>
    </row>
    <row r="737" spans="7:10" x14ac:dyDescent="0.25">
      <c r="G737" s="2" t="s">
        <v>3628</v>
      </c>
      <c r="I737" s="18"/>
      <c r="J737" s="19"/>
    </row>
    <row r="738" spans="7:10" x14ac:dyDescent="0.25">
      <c r="G738" s="2" t="s">
        <v>3629</v>
      </c>
      <c r="I738" s="18"/>
      <c r="J738" s="19"/>
    </row>
    <row r="739" spans="7:10" ht="25.5" x14ac:dyDescent="0.25">
      <c r="G739" s="2" t="s">
        <v>3630</v>
      </c>
      <c r="I739" s="18"/>
      <c r="J739" s="19"/>
    </row>
    <row r="740" spans="7:10" x14ac:dyDescent="0.25">
      <c r="G740" s="2" t="s">
        <v>3631</v>
      </c>
      <c r="I740" s="18"/>
      <c r="J740" s="19"/>
    </row>
    <row r="741" spans="7:10" ht="25.5" x14ac:dyDescent="0.25">
      <c r="G741" s="2" t="s">
        <v>3632</v>
      </c>
      <c r="I741" s="18"/>
      <c r="J741" s="19"/>
    </row>
    <row r="742" spans="7:10" ht="25.5" x14ac:dyDescent="0.25">
      <c r="G742" s="2" t="s">
        <v>3633</v>
      </c>
      <c r="I742" s="18"/>
      <c r="J742" s="19"/>
    </row>
    <row r="743" spans="7:10" ht="25.5" x14ac:dyDescent="0.25">
      <c r="G743" s="2" t="s">
        <v>3634</v>
      </c>
      <c r="I743" s="18"/>
      <c r="J743" s="19"/>
    </row>
    <row r="744" spans="7:10" ht="25.5" x14ac:dyDescent="0.25">
      <c r="G744" s="2" t="s">
        <v>3635</v>
      </c>
      <c r="I744" s="18"/>
      <c r="J744" s="19"/>
    </row>
    <row r="745" spans="7:10" ht="25.5" x14ac:dyDescent="0.25">
      <c r="G745" s="2" t="s">
        <v>3636</v>
      </c>
      <c r="I745" s="18"/>
      <c r="J745" s="19"/>
    </row>
    <row r="746" spans="7:10" ht="25.5" x14ac:dyDescent="0.25">
      <c r="G746" s="2" t="s">
        <v>3637</v>
      </c>
      <c r="I746" s="18"/>
      <c r="J746" s="19"/>
    </row>
    <row r="747" spans="7:10" x14ac:dyDescent="0.25">
      <c r="G747" s="2" t="s">
        <v>3638</v>
      </c>
      <c r="I747" s="18"/>
      <c r="J747" s="19"/>
    </row>
    <row r="748" spans="7:10" x14ac:dyDescent="0.25">
      <c r="G748" s="2" t="s">
        <v>3639</v>
      </c>
      <c r="I748" s="18"/>
      <c r="J748" s="19"/>
    </row>
    <row r="749" spans="7:10" ht="25.5" x14ac:dyDescent="0.25">
      <c r="G749" s="2" t="s">
        <v>3640</v>
      </c>
      <c r="I749" s="18"/>
      <c r="J749" s="19"/>
    </row>
    <row r="750" spans="7:10" x14ac:dyDescent="0.25">
      <c r="G750" s="2" t="s">
        <v>3641</v>
      </c>
      <c r="I750" s="18"/>
      <c r="J750" s="19"/>
    </row>
    <row r="751" spans="7:10" x14ac:dyDescent="0.25">
      <c r="G751" s="2" t="s">
        <v>3642</v>
      </c>
      <c r="I751" s="18"/>
      <c r="J751" s="19"/>
    </row>
    <row r="752" spans="7:10" x14ac:dyDescent="0.25">
      <c r="G752" s="2" t="s">
        <v>3643</v>
      </c>
      <c r="I752" s="18"/>
      <c r="J752" s="19"/>
    </row>
    <row r="753" spans="7:10" ht="25.5" x14ac:dyDescent="0.25">
      <c r="G753" s="2" t="s">
        <v>3644</v>
      </c>
      <c r="I753" s="18"/>
      <c r="J753" s="19"/>
    </row>
    <row r="754" spans="7:10" x14ac:dyDescent="0.25">
      <c r="G754" s="2" t="s">
        <v>3645</v>
      </c>
      <c r="I754" s="18"/>
      <c r="J754" s="19"/>
    </row>
    <row r="755" spans="7:10" ht="25.5" x14ac:dyDescent="0.25">
      <c r="G755" s="2" t="s">
        <v>3646</v>
      </c>
      <c r="I755" s="18"/>
      <c r="J755" s="19"/>
    </row>
    <row r="756" spans="7:10" ht="25.5" x14ac:dyDescent="0.25">
      <c r="G756" s="2" t="s">
        <v>3647</v>
      </c>
      <c r="I756" s="18"/>
      <c r="J756" s="19"/>
    </row>
    <row r="757" spans="7:10" x14ac:dyDescent="0.25">
      <c r="G757" s="2" t="s">
        <v>3648</v>
      </c>
      <c r="I757" s="18"/>
      <c r="J757" s="19"/>
    </row>
    <row r="758" spans="7:10" x14ac:dyDescent="0.25">
      <c r="G758" s="2" t="s">
        <v>3649</v>
      </c>
      <c r="I758" s="18"/>
      <c r="J758" s="19"/>
    </row>
    <row r="759" spans="7:10" x14ac:dyDescent="0.25">
      <c r="G759" s="2" t="s">
        <v>3650</v>
      </c>
      <c r="I759" s="18"/>
      <c r="J759" s="19"/>
    </row>
    <row r="760" spans="7:10" x14ac:dyDescent="0.25">
      <c r="G760" s="2" t="s">
        <v>3651</v>
      </c>
      <c r="I760" s="18"/>
      <c r="J760" s="19"/>
    </row>
    <row r="761" spans="7:10" x14ac:dyDescent="0.25">
      <c r="G761" s="2" t="s">
        <v>3652</v>
      </c>
      <c r="I761" s="18"/>
      <c r="J761" s="19"/>
    </row>
    <row r="762" spans="7:10" x14ac:dyDescent="0.25">
      <c r="G762" s="2" t="s">
        <v>3653</v>
      </c>
      <c r="I762" s="18"/>
      <c r="J762" s="19"/>
    </row>
    <row r="763" spans="7:10" x14ac:dyDescent="0.25">
      <c r="G763" s="2" t="s">
        <v>3654</v>
      </c>
      <c r="I763" s="18"/>
      <c r="J763" s="19"/>
    </row>
    <row r="764" spans="7:10" ht="25.5" x14ac:dyDescent="0.25">
      <c r="G764" s="2" t="s">
        <v>3655</v>
      </c>
      <c r="I764" s="18"/>
      <c r="J764" s="19"/>
    </row>
    <row r="765" spans="7:10" x14ac:dyDescent="0.25">
      <c r="G765" s="2" t="s">
        <v>3656</v>
      </c>
      <c r="I765" s="18"/>
      <c r="J765" s="19"/>
    </row>
    <row r="766" spans="7:10" ht="25.5" x14ac:dyDescent="0.25">
      <c r="G766" s="2" t="s">
        <v>3657</v>
      </c>
      <c r="I766" s="18"/>
      <c r="J766" s="19"/>
    </row>
    <row r="767" spans="7:10" ht="25.5" x14ac:dyDescent="0.25">
      <c r="G767" s="2" t="s">
        <v>3658</v>
      </c>
      <c r="I767" s="18"/>
      <c r="J767" s="19"/>
    </row>
    <row r="768" spans="7:10" ht="25.5" x14ac:dyDescent="0.25">
      <c r="G768" s="2" t="s">
        <v>3659</v>
      </c>
      <c r="I768" s="18"/>
      <c r="J768" s="19"/>
    </row>
    <row r="769" spans="7:10" x14ac:dyDescent="0.25">
      <c r="G769" s="2" t="s">
        <v>3660</v>
      </c>
      <c r="I769" s="18"/>
      <c r="J769" s="19"/>
    </row>
    <row r="770" spans="7:10" x14ac:dyDescent="0.25">
      <c r="G770" s="2" t="s">
        <v>3661</v>
      </c>
      <c r="I770" s="18"/>
      <c r="J770" s="19"/>
    </row>
    <row r="771" spans="7:10" ht="25.5" x14ac:dyDescent="0.25">
      <c r="G771" s="2" t="s">
        <v>3662</v>
      </c>
      <c r="I771" s="18"/>
      <c r="J771" s="19"/>
    </row>
    <row r="772" spans="7:10" x14ac:dyDescent="0.25">
      <c r="G772" s="2" t="s">
        <v>3663</v>
      </c>
      <c r="I772" s="18"/>
      <c r="J772" s="19"/>
    </row>
    <row r="773" spans="7:10" ht="25.5" x14ac:dyDescent="0.25">
      <c r="G773" s="2" t="s">
        <v>3664</v>
      </c>
      <c r="I773" s="18"/>
      <c r="J773" s="19"/>
    </row>
    <row r="774" spans="7:10" x14ac:dyDescent="0.25">
      <c r="G774" s="2" t="s">
        <v>3665</v>
      </c>
      <c r="I774" s="18"/>
      <c r="J774" s="19"/>
    </row>
    <row r="775" spans="7:10" x14ac:dyDescent="0.25">
      <c r="G775" s="2" t="s">
        <v>3666</v>
      </c>
      <c r="I775" s="18"/>
      <c r="J775" s="19"/>
    </row>
    <row r="776" spans="7:10" x14ac:dyDescent="0.25">
      <c r="G776" s="2" t="s">
        <v>3667</v>
      </c>
      <c r="I776" s="18"/>
      <c r="J776" s="19"/>
    </row>
    <row r="777" spans="7:10" ht="25.5" x14ac:dyDescent="0.25">
      <c r="G777" s="2" t="s">
        <v>3668</v>
      </c>
      <c r="I777" s="18"/>
      <c r="J777" s="19"/>
    </row>
    <row r="778" spans="7:10" ht="25.5" x14ac:dyDescent="0.25">
      <c r="G778" s="2" t="s">
        <v>3669</v>
      </c>
      <c r="I778" s="18"/>
      <c r="J778" s="19"/>
    </row>
    <row r="779" spans="7:10" x14ac:dyDescent="0.25">
      <c r="G779" s="2" t="s">
        <v>3670</v>
      </c>
      <c r="I779" s="18"/>
      <c r="J779" s="19"/>
    </row>
    <row r="780" spans="7:10" x14ac:dyDescent="0.25">
      <c r="G780" s="2" t="s">
        <v>3671</v>
      </c>
      <c r="I780" s="18"/>
      <c r="J780" s="19"/>
    </row>
    <row r="781" spans="7:10" ht="25.5" x14ac:dyDescent="0.25">
      <c r="G781" s="2" t="s">
        <v>3672</v>
      </c>
      <c r="I781" s="18"/>
      <c r="J781" s="19"/>
    </row>
    <row r="782" spans="7:10" x14ac:dyDescent="0.25">
      <c r="G782" s="2" t="s">
        <v>3673</v>
      </c>
      <c r="I782" s="18"/>
      <c r="J782" s="19"/>
    </row>
    <row r="783" spans="7:10" x14ac:dyDescent="0.25">
      <c r="G783" s="2" t="s">
        <v>3674</v>
      </c>
      <c r="I783" s="18"/>
      <c r="J783" s="19"/>
    </row>
    <row r="784" spans="7:10" x14ac:dyDescent="0.25">
      <c r="G784" s="2" t="s">
        <v>3675</v>
      </c>
      <c r="I784" s="18"/>
      <c r="J784" s="19"/>
    </row>
    <row r="785" spans="7:10" ht="25.5" x14ac:dyDescent="0.25">
      <c r="G785" s="2" t="s">
        <v>3676</v>
      </c>
      <c r="I785" s="18"/>
      <c r="J785" s="19"/>
    </row>
    <row r="786" spans="7:10" x14ac:dyDescent="0.25">
      <c r="G786" s="2" t="s">
        <v>3677</v>
      </c>
      <c r="I786" s="18"/>
      <c r="J786" s="19"/>
    </row>
    <row r="787" spans="7:10" x14ac:dyDescent="0.25">
      <c r="G787" s="2" t="s">
        <v>3678</v>
      </c>
      <c r="I787" s="18"/>
      <c r="J787" s="19"/>
    </row>
    <row r="788" spans="7:10" ht="25.5" x14ac:dyDescent="0.25">
      <c r="G788" s="2" t="s">
        <v>3679</v>
      </c>
      <c r="I788" s="18"/>
      <c r="J788" s="19"/>
    </row>
    <row r="789" spans="7:10" x14ac:dyDescent="0.25">
      <c r="G789" s="2" t="s">
        <v>3680</v>
      </c>
      <c r="I789" s="18"/>
      <c r="J789" s="19"/>
    </row>
    <row r="790" spans="7:10" ht="25.5" x14ac:dyDescent="0.25">
      <c r="G790" s="2" t="s">
        <v>3681</v>
      </c>
      <c r="I790" s="18"/>
      <c r="J790" s="19"/>
    </row>
    <row r="791" spans="7:10" ht="25.5" x14ac:dyDescent="0.25">
      <c r="G791" s="2" t="s">
        <v>3682</v>
      </c>
      <c r="I791" s="18"/>
      <c r="J791" s="19"/>
    </row>
    <row r="792" spans="7:10" x14ac:dyDescent="0.25">
      <c r="G792" s="2" t="s">
        <v>3683</v>
      </c>
      <c r="I792" s="18"/>
      <c r="J792" s="19"/>
    </row>
    <row r="793" spans="7:10" x14ac:dyDescent="0.25">
      <c r="G793" s="2" t="s">
        <v>3684</v>
      </c>
      <c r="I793" s="18"/>
      <c r="J793" s="19"/>
    </row>
    <row r="794" spans="7:10" ht="25.5" x14ac:dyDescent="0.25">
      <c r="G794" s="2" t="s">
        <v>3685</v>
      </c>
      <c r="I794" s="18"/>
      <c r="J794" s="19"/>
    </row>
    <row r="795" spans="7:10" ht="25.5" x14ac:dyDescent="0.25">
      <c r="G795" s="2" t="s">
        <v>3686</v>
      </c>
      <c r="I795" s="18"/>
      <c r="J795" s="19"/>
    </row>
    <row r="796" spans="7:10" ht="25.5" x14ac:dyDescent="0.25">
      <c r="G796" s="2" t="s">
        <v>3687</v>
      </c>
      <c r="I796" s="18"/>
      <c r="J796" s="19"/>
    </row>
    <row r="797" spans="7:10" ht="25.5" x14ac:dyDescent="0.25">
      <c r="G797" s="2" t="s">
        <v>3688</v>
      </c>
      <c r="I797" s="18"/>
      <c r="J797" s="19"/>
    </row>
    <row r="798" spans="7:10" x14ac:dyDescent="0.25">
      <c r="G798" s="2" t="s">
        <v>3689</v>
      </c>
      <c r="I798" s="18"/>
      <c r="J798" s="19"/>
    </row>
    <row r="799" spans="7:10" ht="25.5" x14ac:dyDescent="0.25">
      <c r="G799" s="2" t="s">
        <v>3690</v>
      </c>
      <c r="I799" s="18"/>
      <c r="J799" s="19"/>
    </row>
    <row r="800" spans="7:10" x14ac:dyDescent="0.25">
      <c r="G800" s="2" t="s">
        <v>3691</v>
      </c>
      <c r="I800" s="18"/>
      <c r="J800" s="19"/>
    </row>
    <row r="801" spans="7:10" ht="25.5" x14ac:dyDescent="0.25">
      <c r="G801" s="2" t="s">
        <v>3692</v>
      </c>
      <c r="I801" s="18"/>
      <c r="J801" s="19"/>
    </row>
    <row r="802" spans="7:10" ht="25.5" x14ac:dyDescent="0.25">
      <c r="G802" s="2" t="s">
        <v>3693</v>
      </c>
      <c r="I802" s="18"/>
      <c r="J802" s="19"/>
    </row>
    <row r="803" spans="7:10" ht="25.5" x14ac:dyDescent="0.25">
      <c r="G803" s="2" t="s">
        <v>3694</v>
      </c>
      <c r="I803" s="18"/>
      <c r="J803" s="19"/>
    </row>
    <row r="804" spans="7:10" ht="25.5" x14ac:dyDescent="0.25">
      <c r="G804" s="2" t="s">
        <v>3695</v>
      </c>
      <c r="I804" s="18"/>
      <c r="J804" s="19"/>
    </row>
    <row r="805" spans="7:10" ht="25.5" x14ac:dyDescent="0.25">
      <c r="G805" s="2" t="s">
        <v>3696</v>
      </c>
      <c r="I805" s="18"/>
      <c r="J805" s="19"/>
    </row>
    <row r="806" spans="7:10" x14ac:dyDescent="0.25">
      <c r="G806" s="2" t="s">
        <v>3697</v>
      </c>
      <c r="I806" s="18"/>
      <c r="J806" s="19"/>
    </row>
    <row r="807" spans="7:10" x14ac:dyDescent="0.25">
      <c r="G807" s="2" t="s">
        <v>3698</v>
      </c>
      <c r="I807" s="18"/>
      <c r="J807" s="19"/>
    </row>
    <row r="808" spans="7:10" x14ac:dyDescent="0.25">
      <c r="G808" s="2" t="s">
        <v>3699</v>
      </c>
      <c r="I808" s="18"/>
      <c r="J808" s="19"/>
    </row>
    <row r="809" spans="7:10" x14ac:dyDescent="0.25">
      <c r="G809" s="2" t="s">
        <v>3700</v>
      </c>
      <c r="I809" s="18"/>
      <c r="J809" s="19"/>
    </row>
    <row r="810" spans="7:10" x14ac:dyDescent="0.25">
      <c r="G810" s="2" t="s">
        <v>3701</v>
      </c>
      <c r="I810" s="18"/>
      <c r="J810" s="19"/>
    </row>
    <row r="811" spans="7:10" x14ac:dyDescent="0.25">
      <c r="G811" s="2" t="s">
        <v>3702</v>
      </c>
      <c r="I811" s="18"/>
      <c r="J811" s="19"/>
    </row>
    <row r="812" spans="7:10" x14ac:dyDescent="0.25">
      <c r="G812" s="2" t="s">
        <v>3703</v>
      </c>
      <c r="I812" s="18"/>
      <c r="J812" s="19"/>
    </row>
    <row r="813" spans="7:10" ht="25.5" x14ac:dyDescent="0.25">
      <c r="G813" s="2" t="s">
        <v>3704</v>
      </c>
      <c r="I813" s="18"/>
      <c r="J813" s="19"/>
    </row>
    <row r="814" spans="7:10" ht="25.5" x14ac:dyDescent="0.25">
      <c r="G814" s="2" t="s">
        <v>3705</v>
      </c>
      <c r="I814" s="18"/>
      <c r="J814" s="19"/>
    </row>
    <row r="815" spans="7:10" ht="25.5" x14ac:dyDescent="0.25">
      <c r="G815" s="2" t="s">
        <v>3706</v>
      </c>
      <c r="I815" s="18"/>
      <c r="J815" s="19"/>
    </row>
    <row r="816" spans="7:10" x14ac:dyDescent="0.25">
      <c r="G816" s="2" t="s">
        <v>3707</v>
      </c>
      <c r="I816" s="18"/>
      <c r="J816" s="19"/>
    </row>
    <row r="817" spans="7:10" x14ac:dyDescent="0.25">
      <c r="G817" s="2" t="s">
        <v>3708</v>
      </c>
      <c r="I817" s="18"/>
      <c r="J817" s="19"/>
    </row>
    <row r="818" spans="7:10" x14ac:dyDescent="0.25">
      <c r="G818" s="2" t="s">
        <v>3709</v>
      </c>
      <c r="I818" s="18"/>
      <c r="J818" s="19"/>
    </row>
    <row r="819" spans="7:10" ht="25.5" x14ac:dyDescent="0.25">
      <c r="G819" s="2" t="s">
        <v>3710</v>
      </c>
      <c r="I819" s="18"/>
      <c r="J819" s="19"/>
    </row>
    <row r="820" spans="7:10" ht="25.5" x14ac:dyDescent="0.25">
      <c r="G820" s="2" t="s">
        <v>3711</v>
      </c>
      <c r="I820" s="18"/>
      <c r="J820" s="19"/>
    </row>
    <row r="821" spans="7:10" x14ac:dyDescent="0.25">
      <c r="G821" s="2" t="s">
        <v>3712</v>
      </c>
      <c r="I821" s="18"/>
      <c r="J821" s="19"/>
    </row>
    <row r="822" spans="7:10" x14ac:dyDescent="0.25">
      <c r="G822" s="2" t="s">
        <v>3713</v>
      </c>
      <c r="I822" s="18"/>
      <c r="J822" s="19"/>
    </row>
    <row r="823" spans="7:10" ht="25.5" x14ac:dyDescent="0.25">
      <c r="G823" s="2" t="s">
        <v>3714</v>
      </c>
      <c r="I823" s="18"/>
      <c r="J823" s="19"/>
    </row>
    <row r="824" spans="7:10" x14ac:dyDescent="0.25">
      <c r="G824" s="2" t="s">
        <v>3715</v>
      </c>
      <c r="I824" s="18"/>
      <c r="J824" s="19"/>
    </row>
    <row r="825" spans="7:10" x14ac:dyDescent="0.25">
      <c r="G825" s="2" t="s">
        <v>3716</v>
      </c>
      <c r="I825" s="18"/>
      <c r="J825" s="19"/>
    </row>
    <row r="826" spans="7:10" x14ac:dyDescent="0.25">
      <c r="G826" s="2" t="s">
        <v>3717</v>
      </c>
      <c r="I826" s="18"/>
      <c r="J826" s="19"/>
    </row>
    <row r="827" spans="7:10" ht="25.5" x14ac:dyDescent="0.25">
      <c r="G827" s="2" t="s">
        <v>3718</v>
      </c>
      <c r="I827" s="18"/>
      <c r="J827" s="19"/>
    </row>
    <row r="828" spans="7:10" x14ac:dyDescent="0.25">
      <c r="G828" s="2" t="s">
        <v>3719</v>
      </c>
      <c r="I828" s="18"/>
      <c r="J828" s="19"/>
    </row>
    <row r="829" spans="7:10" x14ac:dyDescent="0.25">
      <c r="G829" s="2" t="s">
        <v>3720</v>
      </c>
      <c r="I829" s="18"/>
      <c r="J829" s="19"/>
    </row>
    <row r="830" spans="7:10" ht="25.5" x14ac:dyDescent="0.25">
      <c r="G830" s="2" t="s">
        <v>3721</v>
      </c>
      <c r="I830" s="18"/>
      <c r="J830" s="19"/>
    </row>
    <row r="831" spans="7:10" ht="25.5" x14ac:dyDescent="0.25">
      <c r="G831" s="2" t="s">
        <v>3722</v>
      </c>
      <c r="I831" s="18"/>
      <c r="J831" s="19"/>
    </row>
    <row r="832" spans="7:10" ht="25.5" x14ac:dyDescent="0.25">
      <c r="G832" s="2" t="s">
        <v>3723</v>
      </c>
      <c r="I832" s="18"/>
      <c r="J832" s="19"/>
    </row>
    <row r="833" spans="7:10" x14ac:dyDescent="0.25">
      <c r="G833" s="2" t="s">
        <v>3724</v>
      </c>
      <c r="I833" s="18"/>
      <c r="J833" s="19"/>
    </row>
    <row r="834" spans="7:10" x14ac:dyDescent="0.25">
      <c r="G834" s="2" t="s">
        <v>3725</v>
      </c>
      <c r="I834" s="18"/>
      <c r="J834" s="19"/>
    </row>
    <row r="835" spans="7:10" ht="25.5" x14ac:dyDescent="0.25">
      <c r="G835" s="2" t="s">
        <v>3726</v>
      </c>
      <c r="I835" s="18"/>
      <c r="J835" s="19"/>
    </row>
    <row r="836" spans="7:10" x14ac:dyDescent="0.25">
      <c r="G836" s="2" t="s">
        <v>3727</v>
      </c>
      <c r="I836" s="18"/>
      <c r="J836" s="19"/>
    </row>
    <row r="837" spans="7:10" ht="25.5" x14ac:dyDescent="0.25">
      <c r="G837" s="2" t="s">
        <v>3728</v>
      </c>
      <c r="I837" s="18"/>
      <c r="J837" s="19"/>
    </row>
    <row r="838" spans="7:10" ht="25.5" x14ac:dyDescent="0.25">
      <c r="G838" s="2" t="s">
        <v>3729</v>
      </c>
      <c r="I838" s="18"/>
      <c r="J838" s="19"/>
    </row>
    <row r="839" spans="7:10" ht="25.5" x14ac:dyDescent="0.25">
      <c r="G839" s="2" t="s">
        <v>3730</v>
      </c>
      <c r="I839" s="18"/>
      <c r="J839" s="19"/>
    </row>
    <row r="840" spans="7:10" x14ac:dyDescent="0.25">
      <c r="G840" s="2" t="s">
        <v>3731</v>
      </c>
      <c r="I840" s="18"/>
      <c r="J840" s="19"/>
    </row>
    <row r="841" spans="7:10" ht="25.5" x14ac:dyDescent="0.25">
      <c r="G841" s="2" t="s">
        <v>3732</v>
      </c>
      <c r="I841" s="18"/>
      <c r="J841" s="19"/>
    </row>
    <row r="842" spans="7:10" ht="25.5" x14ac:dyDescent="0.25">
      <c r="G842" s="2" t="s">
        <v>3733</v>
      </c>
      <c r="I842" s="18"/>
      <c r="J842" s="19"/>
    </row>
    <row r="843" spans="7:10" ht="25.5" x14ac:dyDescent="0.25">
      <c r="G843" s="2" t="s">
        <v>3734</v>
      </c>
      <c r="I843" s="18"/>
      <c r="J843" s="19"/>
    </row>
    <row r="844" spans="7:10" ht="25.5" x14ac:dyDescent="0.25">
      <c r="G844" s="2" t="s">
        <v>3735</v>
      </c>
      <c r="I844" s="18"/>
      <c r="J844" s="19"/>
    </row>
    <row r="845" spans="7:10" x14ac:dyDescent="0.25">
      <c r="G845" s="2" t="s">
        <v>3736</v>
      </c>
      <c r="I845" s="18"/>
      <c r="J845" s="19"/>
    </row>
    <row r="846" spans="7:10" ht="25.5" x14ac:dyDescent="0.25">
      <c r="G846" s="2" t="s">
        <v>3737</v>
      </c>
      <c r="I846" s="18"/>
      <c r="J846" s="19"/>
    </row>
    <row r="847" spans="7:10" ht="25.5" x14ac:dyDescent="0.25">
      <c r="G847" s="2" t="s">
        <v>3738</v>
      </c>
      <c r="I847" s="18"/>
      <c r="J847" s="19"/>
    </row>
    <row r="848" spans="7:10" ht="25.5" x14ac:dyDescent="0.25">
      <c r="G848" s="2" t="s">
        <v>3739</v>
      </c>
      <c r="I848" s="18"/>
      <c r="J848" s="19"/>
    </row>
    <row r="849" spans="7:10" ht="25.5" x14ac:dyDescent="0.25">
      <c r="G849" s="2" t="s">
        <v>3740</v>
      </c>
      <c r="I849" s="18"/>
      <c r="J849" s="19"/>
    </row>
    <row r="850" spans="7:10" x14ac:dyDescent="0.25">
      <c r="G850" s="2" t="s">
        <v>3741</v>
      </c>
      <c r="I850" s="18"/>
      <c r="J850" s="19"/>
    </row>
    <row r="851" spans="7:10" ht="25.5" x14ac:dyDescent="0.25">
      <c r="G851" s="2" t="s">
        <v>3742</v>
      </c>
      <c r="I851" s="18"/>
      <c r="J851" s="19"/>
    </row>
    <row r="852" spans="7:10" ht="25.5" x14ac:dyDescent="0.25">
      <c r="G852" s="2" t="s">
        <v>3743</v>
      </c>
      <c r="I852" s="18"/>
      <c r="J852" s="19"/>
    </row>
    <row r="853" spans="7:10" x14ac:dyDescent="0.25">
      <c r="G853" s="2" t="s">
        <v>3744</v>
      </c>
      <c r="I853" s="18"/>
      <c r="J853" s="19"/>
    </row>
    <row r="854" spans="7:10" ht="25.5" x14ac:dyDescent="0.25">
      <c r="G854" s="2" t="s">
        <v>3745</v>
      </c>
      <c r="I854" s="18"/>
      <c r="J854" s="19"/>
    </row>
    <row r="855" spans="7:10" ht="25.5" x14ac:dyDescent="0.25">
      <c r="G855" s="2" t="s">
        <v>3746</v>
      </c>
      <c r="I855" s="18"/>
      <c r="J855" s="19"/>
    </row>
    <row r="856" spans="7:10" x14ac:dyDescent="0.25">
      <c r="G856" s="2" t="s">
        <v>3747</v>
      </c>
      <c r="I856" s="18"/>
      <c r="J856" s="19"/>
    </row>
    <row r="857" spans="7:10" ht="25.5" x14ac:dyDescent="0.25">
      <c r="G857" s="2" t="s">
        <v>3748</v>
      </c>
      <c r="I857" s="18"/>
      <c r="J857" s="19"/>
    </row>
    <row r="858" spans="7:10" x14ac:dyDescent="0.25">
      <c r="G858" s="2" t="s">
        <v>3749</v>
      </c>
      <c r="I858" s="18"/>
      <c r="J858" s="19"/>
    </row>
    <row r="859" spans="7:10" ht="25.5" x14ac:dyDescent="0.25">
      <c r="G859" s="2" t="s">
        <v>3750</v>
      </c>
      <c r="I859" s="18"/>
      <c r="J859" s="19"/>
    </row>
    <row r="860" spans="7:10" ht="25.5" x14ac:dyDescent="0.25">
      <c r="G860" s="2" t="s">
        <v>3751</v>
      </c>
      <c r="I860" s="18"/>
      <c r="J860" s="19"/>
    </row>
    <row r="861" spans="7:10" ht="25.5" x14ac:dyDescent="0.25">
      <c r="G861" s="2" t="s">
        <v>3752</v>
      </c>
      <c r="I861" s="18"/>
      <c r="J861" s="19"/>
    </row>
    <row r="862" spans="7:10" x14ac:dyDescent="0.25">
      <c r="G862" s="2" t="s">
        <v>3753</v>
      </c>
      <c r="I862" s="18"/>
      <c r="J862" s="19"/>
    </row>
    <row r="863" spans="7:10" ht="25.5" x14ac:dyDescent="0.25">
      <c r="G863" s="2" t="s">
        <v>3754</v>
      </c>
      <c r="I863" s="18"/>
      <c r="J863" s="19"/>
    </row>
    <row r="864" spans="7:10" x14ac:dyDescent="0.25">
      <c r="G864" s="2" t="s">
        <v>3755</v>
      </c>
      <c r="I864" s="18"/>
      <c r="J864" s="19"/>
    </row>
    <row r="865" spans="7:10" x14ac:dyDescent="0.25">
      <c r="G865" s="2" t="s">
        <v>3756</v>
      </c>
      <c r="I865" s="18"/>
      <c r="J865" s="19"/>
    </row>
    <row r="866" spans="7:10" ht="38.25" x14ac:dyDescent="0.25">
      <c r="G866" s="2" t="s">
        <v>3757</v>
      </c>
      <c r="I866" s="18"/>
      <c r="J866" s="19"/>
    </row>
    <row r="867" spans="7:10" ht="25.5" x14ac:dyDescent="0.25">
      <c r="G867" s="2" t="s">
        <v>3758</v>
      </c>
      <c r="I867" s="18"/>
      <c r="J867" s="19"/>
    </row>
    <row r="868" spans="7:10" ht="25.5" x14ac:dyDescent="0.25">
      <c r="G868" s="2" t="s">
        <v>3759</v>
      </c>
      <c r="I868" s="18"/>
      <c r="J868" s="19"/>
    </row>
    <row r="869" spans="7:10" ht="25.5" x14ac:dyDescent="0.25">
      <c r="G869" s="2" t="s">
        <v>3760</v>
      </c>
      <c r="I869" s="18"/>
      <c r="J869" s="19"/>
    </row>
    <row r="870" spans="7:10" ht="25.5" x14ac:dyDescent="0.25">
      <c r="G870" s="2" t="s">
        <v>3761</v>
      </c>
      <c r="I870" s="18"/>
      <c r="J870" s="19"/>
    </row>
    <row r="871" spans="7:10" x14ac:dyDescent="0.25">
      <c r="G871" s="2" t="s">
        <v>3762</v>
      </c>
      <c r="I871" s="18"/>
      <c r="J871" s="19"/>
    </row>
    <row r="872" spans="7:10" x14ac:dyDescent="0.25">
      <c r="G872" s="2" t="s">
        <v>3763</v>
      </c>
      <c r="I872" s="18"/>
      <c r="J872" s="19"/>
    </row>
    <row r="873" spans="7:10" ht="25.5" x14ac:dyDescent="0.25">
      <c r="G873" s="2" t="s">
        <v>3764</v>
      </c>
      <c r="I873" s="18"/>
      <c r="J873" s="19"/>
    </row>
    <row r="874" spans="7:10" ht="25.5" x14ac:dyDescent="0.25">
      <c r="G874" s="2" t="s">
        <v>3765</v>
      </c>
      <c r="I874" s="18"/>
      <c r="J874" s="19"/>
    </row>
    <row r="875" spans="7:10" ht="25.5" x14ac:dyDescent="0.25">
      <c r="G875" s="2" t="s">
        <v>3766</v>
      </c>
      <c r="I875" s="18"/>
      <c r="J875" s="19"/>
    </row>
    <row r="876" spans="7:10" x14ac:dyDescent="0.25">
      <c r="G876" s="2" t="s">
        <v>3767</v>
      </c>
      <c r="I876" s="18"/>
      <c r="J876" s="19"/>
    </row>
    <row r="877" spans="7:10" x14ac:dyDescent="0.25">
      <c r="G877" s="2" t="s">
        <v>3768</v>
      </c>
      <c r="I877" s="18"/>
      <c r="J877" s="19"/>
    </row>
    <row r="878" spans="7:10" x14ac:dyDescent="0.25">
      <c r="G878" s="2" t="s">
        <v>3769</v>
      </c>
      <c r="I878" s="18"/>
      <c r="J878" s="19"/>
    </row>
    <row r="879" spans="7:10" ht="25.5" x14ac:dyDescent="0.25">
      <c r="G879" s="2" t="s">
        <v>3770</v>
      </c>
      <c r="I879" s="18"/>
      <c r="J879" s="19"/>
    </row>
    <row r="880" spans="7:10" x14ac:dyDescent="0.25">
      <c r="G880" s="2" t="s">
        <v>3771</v>
      </c>
      <c r="I880" s="18"/>
      <c r="J880" s="19"/>
    </row>
    <row r="881" spans="7:10" x14ac:dyDescent="0.25">
      <c r="G881" s="2" t="s">
        <v>3772</v>
      </c>
      <c r="I881" s="18"/>
      <c r="J881" s="19"/>
    </row>
    <row r="882" spans="7:10" ht="25.5" x14ac:dyDescent="0.25">
      <c r="G882" s="2" t="s">
        <v>3773</v>
      </c>
      <c r="I882" s="18"/>
      <c r="J882" s="19"/>
    </row>
    <row r="883" spans="7:10" ht="25.5" x14ac:dyDescent="0.25">
      <c r="G883" s="2" t="s">
        <v>3774</v>
      </c>
      <c r="I883" s="18"/>
      <c r="J883" s="19"/>
    </row>
    <row r="884" spans="7:10" ht="25.5" x14ac:dyDescent="0.25">
      <c r="G884" s="2" t="s">
        <v>3775</v>
      </c>
      <c r="I884" s="18"/>
      <c r="J884" s="19"/>
    </row>
    <row r="885" spans="7:10" x14ac:dyDescent="0.25">
      <c r="G885" s="2" t="s">
        <v>3776</v>
      </c>
      <c r="I885" s="18"/>
      <c r="J885" s="19"/>
    </row>
    <row r="886" spans="7:10" x14ac:dyDescent="0.25">
      <c r="G886" s="2" t="s">
        <v>3777</v>
      </c>
      <c r="I886" s="18"/>
      <c r="J886" s="19"/>
    </row>
    <row r="887" spans="7:10" ht="25.5" x14ac:dyDescent="0.25">
      <c r="G887" s="2" t="s">
        <v>3778</v>
      </c>
      <c r="I887" s="18"/>
      <c r="J887" s="19"/>
    </row>
    <row r="888" spans="7:10" ht="25.5" x14ac:dyDescent="0.25">
      <c r="G888" s="2" t="s">
        <v>3779</v>
      </c>
      <c r="I888" s="18"/>
      <c r="J888" s="19"/>
    </row>
    <row r="889" spans="7:10" ht="25.5" x14ac:dyDescent="0.25">
      <c r="G889" s="2" t="s">
        <v>3780</v>
      </c>
      <c r="I889" s="18"/>
      <c r="J889" s="19"/>
    </row>
    <row r="890" spans="7:10" ht="25.5" x14ac:dyDescent="0.25">
      <c r="G890" s="2" t="s">
        <v>3781</v>
      </c>
      <c r="I890" s="18"/>
      <c r="J890" s="19"/>
    </row>
    <row r="891" spans="7:10" ht="38.25" x14ac:dyDescent="0.25">
      <c r="G891" s="2" t="s">
        <v>3782</v>
      </c>
      <c r="I891" s="18"/>
      <c r="J891" s="19"/>
    </row>
    <row r="892" spans="7:10" ht="25.5" x14ac:dyDescent="0.25">
      <c r="G892" s="2" t="s">
        <v>3783</v>
      </c>
      <c r="I892" s="18"/>
      <c r="J892" s="19"/>
    </row>
    <row r="893" spans="7:10" x14ac:dyDescent="0.25">
      <c r="G893" s="2" t="s">
        <v>3784</v>
      </c>
      <c r="I893" s="18"/>
      <c r="J893" s="19"/>
    </row>
    <row r="894" spans="7:10" ht="25.5" x14ac:dyDescent="0.25">
      <c r="G894" s="2" t="s">
        <v>3785</v>
      </c>
      <c r="I894" s="18"/>
      <c r="J894" s="19"/>
    </row>
    <row r="895" spans="7:10" x14ac:dyDescent="0.25">
      <c r="G895" s="2" t="s">
        <v>3786</v>
      </c>
      <c r="I895" s="18"/>
      <c r="J895" s="19"/>
    </row>
    <row r="896" spans="7:10" x14ac:dyDescent="0.25">
      <c r="G896" s="2" t="s">
        <v>3787</v>
      </c>
      <c r="I896" s="18"/>
      <c r="J896" s="19"/>
    </row>
    <row r="897" spans="7:10" ht="25.5" x14ac:dyDescent="0.25">
      <c r="G897" s="2" t="s">
        <v>3788</v>
      </c>
      <c r="I897" s="18"/>
      <c r="J897" s="19"/>
    </row>
    <row r="898" spans="7:10" ht="25.5" x14ac:dyDescent="0.25">
      <c r="G898" s="2" t="s">
        <v>3789</v>
      </c>
      <c r="I898" s="18"/>
      <c r="J898" s="19"/>
    </row>
    <row r="899" spans="7:10" ht="25.5" x14ac:dyDescent="0.25">
      <c r="G899" s="2" t="s">
        <v>3790</v>
      </c>
      <c r="I899" s="18"/>
      <c r="J899" s="19"/>
    </row>
    <row r="900" spans="7:10" x14ac:dyDescent="0.25">
      <c r="G900" s="2" t="s">
        <v>3791</v>
      </c>
      <c r="I900" s="18"/>
      <c r="J900" s="19"/>
    </row>
    <row r="901" spans="7:10" x14ac:dyDescent="0.25">
      <c r="G901" s="2" t="s">
        <v>3792</v>
      </c>
      <c r="I901" s="18"/>
      <c r="J901" s="19"/>
    </row>
    <row r="902" spans="7:10" x14ac:dyDescent="0.25">
      <c r="G902" s="2" t="s">
        <v>3793</v>
      </c>
      <c r="I902" s="18"/>
      <c r="J902" s="19"/>
    </row>
    <row r="903" spans="7:10" x14ac:dyDescent="0.25">
      <c r="G903" s="2" t="s">
        <v>3794</v>
      </c>
      <c r="I903" s="18"/>
      <c r="J903" s="19"/>
    </row>
    <row r="904" spans="7:10" x14ac:dyDescent="0.25">
      <c r="G904" s="2" t="s">
        <v>3795</v>
      </c>
      <c r="I904" s="18"/>
      <c r="J904" s="19"/>
    </row>
    <row r="905" spans="7:10" ht="25.5" x14ac:dyDescent="0.25">
      <c r="G905" s="2" t="s">
        <v>3796</v>
      </c>
      <c r="I905" s="18"/>
      <c r="J905" s="19"/>
    </row>
    <row r="906" spans="7:10" x14ac:dyDescent="0.25">
      <c r="G906" s="2" t="s">
        <v>3797</v>
      </c>
      <c r="I906" s="18"/>
      <c r="J906" s="19"/>
    </row>
    <row r="907" spans="7:10" ht="25.5" x14ac:dyDescent="0.25">
      <c r="G907" s="2" t="s">
        <v>3798</v>
      </c>
      <c r="I907" s="18"/>
      <c r="J907" s="19"/>
    </row>
    <row r="908" spans="7:10" ht="25.5" x14ac:dyDescent="0.25">
      <c r="G908" s="2" t="s">
        <v>3799</v>
      </c>
      <c r="I908" s="18"/>
      <c r="J908" s="19"/>
    </row>
    <row r="909" spans="7:10" x14ac:dyDescent="0.25">
      <c r="G909" s="2" t="s">
        <v>3800</v>
      </c>
      <c r="I909" s="18"/>
      <c r="J909" s="19"/>
    </row>
    <row r="910" spans="7:10" ht="25.5" x14ac:dyDescent="0.25">
      <c r="G910" s="2" t="s">
        <v>3801</v>
      </c>
      <c r="I910" s="18"/>
      <c r="J910" s="19"/>
    </row>
    <row r="911" spans="7:10" x14ac:dyDescent="0.25">
      <c r="G911" s="2" t="s">
        <v>3802</v>
      </c>
      <c r="I911" s="18"/>
      <c r="J911" s="19"/>
    </row>
    <row r="912" spans="7:10" ht="25.5" x14ac:dyDescent="0.25">
      <c r="G912" s="2" t="s">
        <v>3803</v>
      </c>
      <c r="I912" s="18"/>
      <c r="J912" s="19"/>
    </row>
    <row r="913" spans="7:10" ht="25.5" x14ac:dyDescent="0.25">
      <c r="G913" s="2" t="s">
        <v>3804</v>
      </c>
      <c r="I913" s="18"/>
      <c r="J913" s="19"/>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MK31"/>
  <sheetViews>
    <sheetView topLeftCell="B1" zoomScale="80" zoomScaleNormal="80" workbookViewId="0">
      <selection activeCell="B1" sqref="A1:XFD1048576"/>
    </sheetView>
  </sheetViews>
  <sheetFormatPr baseColWidth="10" defaultColWidth="9.140625" defaultRowHeight="15" x14ac:dyDescent="0.25"/>
  <cols>
    <col min="1" max="1" width="37.28515625" style="141" customWidth="1"/>
    <col min="2" max="2" width="40.5703125" style="141" customWidth="1"/>
    <col min="3" max="3" width="35.7109375" style="141" customWidth="1"/>
    <col min="4" max="4" width="17.7109375" style="141" customWidth="1"/>
    <col min="5" max="5" width="11" style="141" customWidth="1"/>
    <col min="6" max="6" width="17" style="125" customWidth="1"/>
    <col min="7" max="7" width="20.85546875" style="133" customWidth="1"/>
    <col min="8" max="8" width="21.5703125" style="141" customWidth="1"/>
    <col min="9" max="9" width="15.5703125" style="125" customWidth="1"/>
    <col min="10" max="10" width="16.85546875" style="125" customWidth="1"/>
    <col min="11" max="11" width="14.42578125" style="141" customWidth="1"/>
    <col min="12" max="15" width="11.5703125" style="141" customWidth="1"/>
    <col min="16" max="16" width="15.5703125" style="141" bestFit="1" customWidth="1"/>
    <col min="17" max="17" width="18.140625" style="141" customWidth="1"/>
    <col min="18" max="18" width="13.85546875" style="141" customWidth="1"/>
    <col min="19" max="1025" width="9.140625" style="141"/>
    <col min="1026" max="16384" width="9.140625" style="175"/>
  </cols>
  <sheetData>
    <row r="1" spans="1:18" s="141" customFormat="1" ht="33" customHeight="1" x14ac:dyDescent="0.2">
      <c r="A1" s="138" t="s">
        <v>3813</v>
      </c>
      <c r="B1" s="139" t="s">
        <v>3829</v>
      </c>
      <c r="C1" s="139" t="s">
        <v>3845</v>
      </c>
      <c r="D1" s="139" t="s">
        <v>3816</v>
      </c>
      <c r="E1" s="139" t="s">
        <v>3818</v>
      </c>
      <c r="F1" s="130" t="s">
        <v>3817</v>
      </c>
      <c r="G1" s="140" t="s">
        <v>3846</v>
      </c>
      <c r="H1" s="139" t="s">
        <v>3832</v>
      </c>
      <c r="I1" s="125"/>
      <c r="J1" s="126">
        <v>733844629</v>
      </c>
      <c r="K1" s="127">
        <v>1</v>
      </c>
    </row>
    <row r="2" spans="1:18" s="141" customFormat="1" ht="30.75" customHeight="1" x14ac:dyDescent="0.2">
      <c r="A2" s="370" t="e">
        <f>'PPTO_DETALLADO-Inicial'!A2</f>
        <v>#REF!</v>
      </c>
      <c r="B2" s="371" t="e">
        <f>#REF!</f>
        <v>#REF!</v>
      </c>
      <c r="C2" s="131" t="s">
        <v>3847</v>
      </c>
      <c r="D2" s="143">
        <v>1</v>
      </c>
      <c r="E2" s="144">
        <v>0.1</v>
      </c>
      <c r="F2" s="145">
        <f>($I$4*E2)/G2</f>
        <v>12674136.396540001</v>
      </c>
      <c r="G2" s="143">
        <v>5</v>
      </c>
      <c r="H2" s="146">
        <f t="shared" ref="H2:H21" si="0">+F2*G2</f>
        <v>63370681.982700005</v>
      </c>
      <c r="I2" s="125"/>
      <c r="J2" s="126">
        <f>+$I$4*E2/$K$1</f>
        <v>63370681.982700005</v>
      </c>
      <c r="K2" s="128">
        <f t="shared" ref="K2:K9" si="1">+J2/5</f>
        <v>12674136.396540001</v>
      </c>
    </row>
    <row r="3" spans="1:18" s="141" customFormat="1" ht="31.5" customHeight="1" x14ac:dyDescent="0.2">
      <c r="A3" s="370"/>
      <c r="B3" s="371"/>
      <c r="C3" s="131" t="s">
        <v>3848</v>
      </c>
      <c r="D3" s="143">
        <v>1</v>
      </c>
      <c r="E3" s="144">
        <v>0.1</v>
      </c>
      <c r="F3" s="145">
        <f>($I$4*E3)/G3</f>
        <v>12674136.396540001</v>
      </c>
      <c r="G3" s="143">
        <v>5</v>
      </c>
      <c r="H3" s="146">
        <f t="shared" si="0"/>
        <v>63370681.982700005</v>
      </c>
      <c r="I3" s="125"/>
      <c r="J3" s="126">
        <f>+$I$4*E3/$K$1</f>
        <v>63370681.982700005</v>
      </c>
      <c r="K3" s="128">
        <f t="shared" si="1"/>
        <v>12674136.396540001</v>
      </c>
    </row>
    <row r="4" spans="1:18" s="141" customFormat="1" ht="31.5" customHeight="1" x14ac:dyDescent="0.25">
      <c r="A4" s="370"/>
      <c r="B4" s="371"/>
      <c r="C4" s="131" t="s">
        <v>3849</v>
      </c>
      <c r="D4" s="143">
        <v>1</v>
      </c>
      <c r="E4" s="144">
        <v>0.8</v>
      </c>
      <c r="F4" s="145">
        <f>($I$4*E4)/G4</f>
        <v>101393091.17232001</v>
      </c>
      <c r="G4" s="143">
        <v>5</v>
      </c>
      <c r="H4" s="146">
        <f t="shared" si="0"/>
        <v>506965455.86160004</v>
      </c>
      <c r="I4" s="129">
        <v>633706819.82700002</v>
      </c>
      <c r="J4" s="126">
        <f>+$I$4*E4/$K$1</f>
        <v>506965455.86160004</v>
      </c>
      <c r="K4" s="128">
        <f t="shared" si="1"/>
        <v>101393091.17232001</v>
      </c>
    </row>
    <row r="5" spans="1:18" s="141" customFormat="1" ht="28.5" x14ac:dyDescent="0.2">
      <c r="A5" s="370" t="e">
        <f>'PPTO_DETALLADO-Inicial'!A3</f>
        <v>#REF!</v>
      </c>
      <c r="B5" s="371" t="e">
        <f>'PPTO_DETALLADO-Inicial'!B3</f>
        <v>#REF!</v>
      </c>
      <c r="C5" s="131" t="s">
        <v>3850</v>
      </c>
      <c r="D5" s="143">
        <v>1</v>
      </c>
      <c r="E5" s="144">
        <v>0.8</v>
      </c>
      <c r="F5" s="145">
        <f>($I$7*E5)/G5</f>
        <v>47532674.461280003</v>
      </c>
      <c r="G5" s="143">
        <v>5</v>
      </c>
      <c r="H5" s="146">
        <f t="shared" si="0"/>
        <v>237663372.3064</v>
      </c>
      <c r="I5" s="125"/>
      <c r="J5" s="126">
        <f>+$I$7*E5/$K$1</f>
        <v>237663372.30640003</v>
      </c>
      <c r="K5" s="128">
        <f t="shared" si="1"/>
        <v>47532674.461280003</v>
      </c>
    </row>
    <row r="6" spans="1:18" s="141" customFormat="1" ht="33" customHeight="1" x14ac:dyDescent="0.2">
      <c r="A6" s="370"/>
      <c r="B6" s="371"/>
      <c r="C6" s="131" t="s">
        <v>3851</v>
      </c>
      <c r="D6" s="143" t="s">
        <v>3852</v>
      </c>
      <c r="E6" s="144">
        <v>0.1</v>
      </c>
      <c r="F6" s="145">
        <f>($I$7*E6)/G6</f>
        <v>5941584.3076600004</v>
      </c>
      <c r="G6" s="143">
        <v>5</v>
      </c>
      <c r="H6" s="146">
        <f t="shared" si="0"/>
        <v>29707921.5383</v>
      </c>
      <c r="I6" s="125"/>
      <c r="J6" s="126">
        <f>+$I$7*E6/$K$1</f>
        <v>29707921.538300004</v>
      </c>
      <c r="K6" s="128">
        <f t="shared" si="1"/>
        <v>5941584.3076600004</v>
      </c>
    </row>
    <row r="7" spans="1:18" s="141" customFormat="1" ht="42.75" x14ac:dyDescent="0.25">
      <c r="A7" s="370"/>
      <c r="B7" s="371"/>
      <c r="C7" s="131" t="s">
        <v>3853</v>
      </c>
      <c r="D7" s="143" t="s">
        <v>3852</v>
      </c>
      <c r="E7" s="144">
        <v>0.1</v>
      </c>
      <c r="F7" s="145">
        <f>($I$7*E7)/G7</f>
        <v>5941584.3076600004</v>
      </c>
      <c r="G7" s="143">
        <v>5</v>
      </c>
      <c r="H7" s="146">
        <f t="shared" si="0"/>
        <v>29707921.5383</v>
      </c>
      <c r="I7" s="129">
        <v>297079215.38300002</v>
      </c>
      <c r="J7" s="126">
        <f>+$I$7*E7/$K$1</f>
        <v>29707921.538300004</v>
      </c>
      <c r="K7" s="128">
        <f t="shared" si="1"/>
        <v>5941584.3076600004</v>
      </c>
    </row>
    <row r="8" spans="1:18" s="141" customFormat="1" ht="51.75" customHeight="1" x14ac:dyDescent="0.2">
      <c r="A8" s="370" t="e">
        <f>'PPTO_DETALLADO-Inicial'!A4</f>
        <v>#REF!</v>
      </c>
      <c r="B8" s="371" t="s">
        <v>3854</v>
      </c>
      <c r="C8" s="131" t="s">
        <v>3855</v>
      </c>
      <c r="D8" s="147">
        <v>1</v>
      </c>
      <c r="E8" s="144">
        <v>0.8</v>
      </c>
      <c r="F8" s="145">
        <f>($I$9*E8)/G8</f>
        <v>86809137.253439993</v>
      </c>
      <c r="G8" s="143">
        <v>5</v>
      </c>
      <c r="H8" s="146">
        <f t="shared" si="0"/>
        <v>434045686.26719999</v>
      </c>
      <c r="I8" s="125"/>
      <c r="J8" s="125">
        <f>+$I$9*E8/$K$1</f>
        <v>434045686.26719999</v>
      </c>
      <c r="K8" s="128">
        <f t="shared" si="1"/>
        <v>86809137.253439993</v>
      </c>
    </row>
    <row r="9" spans="1:18" s="141" customFormat="1" ht="63" customHeight="1" x14ac:dyDescent="0.25">
      <c r="A9" s="370"/>
      <c r="B9" s="371"/>
      <c r="C9" s="131" t="s">
        <v>3856</v>
      </c>
      <c r="D9" s="147">
        <v>1</v>
      </c>
      <c r="E9" s="144">
        <v>0.2</v>
      </c>
      <c r="F9" s="145">
        <f>($I$9*E9)/G9</f>
        <v>21702284.313359998</v>
      </c>
      <c r="G9" s="143">
        <v>5</v>
      </c>
      <c r="H9" s="146">
        <f t="shared" si="0"/>
        <v>108511421.5668</v>
      </c>
      <c r="I9" s="129">
        <v>542557107.83399999</v>
      </c>
      <c r="J9" s="125">
        <f>+$I$9*E9/$K$1</f>
        <v>108511421.5668</v>
      </c>
      <c r="K9" s="128">
        <f t="shared" si="1"/>
        <v>21702284.313359998</v>
      </c>
    </row>
    <row r="10" spans="1:18" s="141" customFormat="1" ht="48" customHeight="1" x14ac:dyDescent="0.25">
      <c r="A10" s="370" t="e">
        <f>'PPTO_DETALLADO-Inicial'!A5</f>
        <v>#REF!</v>
      </c>
      <c r="B10" s="371" t="e">
        <f>#REF!</f>
        <v>#REF!</v>
      </c>
      <c r="C10" s="131" t="s">
        <v>3857</v>
      </c>
      <c r="D10" s="147">
        <v>1</v>
      </c>
      <c r="E10" s="144">
        <v>0.2</v>
      </c>
      <c r="F10" s="145">
        <f>($I$11*E10)/G10</f>
        <v>6456629.2800000003</v>
      </c>
      <c r="G10" s="143" t="s">
        <v>3858</v>
      </c>
      <c r="H10" s="146">
        <f t="shared" si="0"/>
        <v>32283146.400000002</v>
      </c>
      <c r="I10" s="129"/>
      <c r="J10" s="125"/>
      <c r="K10" s="128"/>
      <c r="Q10" s="148"/>
    </row>
    <row r="11" spans="1:18" s="141" customFormat="1" ht="61.5" customHeight="1" x14ac:dyDescent="0.2">
      <c r="A11" s="370"/>
      <c r="B11" s="371"/>
      <c r="C11" s="131" t="s">
        <v>3859</v>
      </c>
      <c r="D11" s="147">
        <v>1</v>
      </c>
      <c r="E11" s="144">
        <v>0.8</v>
      </c>
      <c r="F11" s="145">
        <f>($I$11*E11)/G11</f>
        <v>25826517.120000001</v>
      </c>
      <c r="G11" s="143" t="s">
        <v>3858</v>
      </c>
      <c r="H11" s="146">
        <f t="shared" si="0"/>
        <v>129132585.60000001</v>
      </c>
      <c r="I11" s="149">
        <v>161415732</v>
      </c>
      <c r="J11" s="125"/>
      <c r="K11" s="128"/>
      <c r="P11" s="150"/>
    </row>
    <row r="12" spans="1:18" s="141" customFormat="1" ht="61.5" customHeight="1" x14ac:dyDescent="0.2">
      <c r="A12" s="370" t="e">
        <f>#REF!</f>
        <v>#REF!</v>
      </c>
      <c r="B12" s="371" t="e">
        <f>#REF!</f>
        <v>#REF!</v>
      </c>
      <c r="C12" s="131" t="s">
        <v>3860</v>
      </c>
      <c r="D12" s="151">
        <v>1</v>
      </c>
      <c r="E12" s="144">
        <v>0.4</v>
      </c>
      <c r="F12" s="145">
        <f>($I$13*E12)/G12</f>
        <v>1871322.3039200001</v>
      </c>
      <c r="G12" s="143">
        <v>5</v>
      </c>
      <c r="H12" s="146">
        <f t="shared" si="0"/>
        <v>9356611.5196000002</v>
      </c>
      <c r="I12" s="130"/>
      <c r="J12" s="125"/>
      <c r="K12" s="128"/>
    </row>
    <row r="13" spans="1:18" s="141" customFormat="1" ht="78" customHeight="1" x14ac:dyDescent="0.25">
      <c r="A13" s="370"/>
      <c r="B13" s="371"/>
      <c r="C13" s="131" t="s">
        <v>3921</v>
      </c>
      <c r="D13" s="151">
        <v>1</v>
      </c>
      <c r="E13" s="144">
        <v>0.6</v>
      </c>
      <c r="F13" s="145">
        <f>($I$13*E13)/G13</f>
        <v>2806983.4558799998</v>
      </c>
      <c r="G13" s="143">
        <v>5</v>
      </c>
      <c r="H13" s="146">
        <f t="shared" si="0"/>
        <v>14034917.279399998</v>
      </c>
      <c r="I13" s="129">
        <v>23391528.798999999</v>
      </c>
      <c r="J13" s="125">
        <f>+I13*E13/K1</f>
        <v>14034917.279399998</v>
      </c>
      <c r="K13" s="128">
        <f>+J13/5</f>
        <v>2806983.4558799998</v>
      </c>
      <c r="Q13" s="132"/>
      <c r="R13" s="132"/>
    </row>
    <row r="14" spans="1:18" s="141" customFormat="1" ht="78" customHeight="1" x14ac:dyDescent="0.25">
      <c r="A14" s="152" t="s">
        <v>3819</v>
      </c>
      <c r="B14" s="131" t="e">
        <f>#REF!</f>
        <v>#REF!</v>
      </c>
      <c r="C14" s="153" t="s">
        <v>3861</v>
      </c>
      <c r="D14" s="151">
        <v>1</v>
      </c>
      <c r="E14" s="144">
        <v>1</v>
      </c>
      <c r="F14" s="145">
        <f>(I14*E14)/G14</f>
        <v>18713222.690000001</v>
      </c>
      <c r="G14" s="143" t="s">
        <v>3858</v>
      </c>
      <c r="H14" s="146">
        <f t="shared" si="0"/>
        <v>93566113.450000003</v>
      </c>
      <c r="I14" s="129">
        <v>93566113.450000003</v>
      </c>
      <c r="J14" s="125"/>
      <c r="K14" s="128"/>
      <c r="Q14" s="132"/>
      <c r="R14" s="132"/>
    </row>
    <row r="15" spans="1:18" s="141" customFormat="1" ht="58.5" customHeight="1" x14ac:dyDescent="0.25">
      <c r="A15" s="370" t="e">
        <f>#REF!</f>
        <v>#REF!</v>
      </c>
      <c r="B15" s="372" t="s">
        <v>3820</v>
      </c>
      <c r="C15" s="154" t="s">
        <v>3862</v>
      </c>
      <c r="D15" s="155">
        <v>1</v>
      </c>
      <c r="E15" s="156">
        <v>0.2</v>
      </c>
      <c r="F15" s="157">
        <f>($I$16*E15)/G15</f>
        <v>16826753.520039998</v>
      </c>
      <c r="G15" s="143">
        <v>5</v>
      </c>
      <c r="H15" s="146">
        <f t="shared" si="0"/>
        <v>84133767.600199997</v>
      </c>
      <c r="I15" s="129"/>
      <c r="J15" s="125">
        <f>+I15*E15/K1</f>
        <v>0</v>
      </c>
      <c r="K15" s="128">
        <f>+J15/5</f>
        <v>0</v>
      </c>
    </row>
    <row r="16" spans="1:18" s="141" customFormat="1" ht="58.5" customHeight="1" x14ac:dyDescent="0.25">
      <c r="A16" s="370"/>
      <c r="B16" s="372"/>
      <c r="C16" s="154" t="s">
        <v>3863</v>
      </c>
      <c r="D16" s="155">
        <v>1</v>
      </c>
      <c r="E16" s="156">
        <v>0.8</v>
      </c>
      <c r="F16" s="157">
        <f>($I$16*E16)/G16</f>
        <v>67307014.080159992</v>
      </c>
      <c r="G16" s="143" t="s">
        <v>3858</v>
      </c>
      <c r="H16" s="146">
        <f t="shared" si="0"/>
        <v>336535070.40079999</v>
      </c>
      <c r="I16" s="129">
        <v>420668838.00099999</v>
      </c>
      <c r="J16" s="125"/>
      <c r="K16" s="128"/>
    </row>
    <row r="17" spans="1:11" s="141" customFormat="1" ht="58.5" customHeight="1" x14ac:dyDescent="0.25">
      <c r="A17" s="370" t="e">
        <f>#REF!</f>
        <v>#REF!</v>
      </c>
      <c r="B17" s="372" t="s">
        <v>3821</v>
      </c>
      <c r="C17" s="154" t="s">
        <v>3864</v>
      </c>
      <c r="D17" s="155">
        <v>1</v>
      </c>
      <c r="E17" s="156">
        <v>0.2</v>
      </c>
      <c r="F17" s="157">
        <f>($I$18*E17)/G17</f>
        <v>6476983.4522399995</v>
      </c>
      <c r="G17" s="143">
        <v>5</v>
      </c>
      <c r="H17" s="146">
        <f t="shared" si="0"/>
        <v>32384917.261199996</v>
      </c>
      <c r="I17" s="129"/>
      <c r="J17" s="125">
        <f>+I17*E17/K1</f>
        <v>0</v>
      </c>
      <c r="K17" s="128">
        <f>+J17/5</f>
        <v>0</v>
      </c>
    </row>
    <row r="18" spans="1:11" s="141" customFormat="1" ht="58.5" customHeight="1" x14ac:dyDescent="0.25">
      <c r="A18" s="370"/>
      <c r="B18" s="372"/>
      <c r="C18" s="154" t="s">
        <v>3865</v>
      </c>
      <c r="D18" s="155">
        <v>1</v>
      </c>
      <c r="E18" s="156">
        <v>0.8</v>
      </c>
      <c r="F18" s="157">
        <f>($I$18*E18)/G18</f>
        <v>25907933.808959998</v>
      </c>
      <c r="G18" s="143" t="s">
        <v>3858</v>
      </c>
      <c r="H18" s="146">
        <f t="shared" si="0"/>
        <v>129539669.04479998</v>
      </c>
      <c r="I18" s="129">
        <v>161924586.30599999</v>
      </c>
      <c r="J18" s="125"/>
      <c r="K18" s="128"/>
    </row>
    <row r="19" spans="1:11" s="141" customFormat="1" ht="75" customHeight="1" x14ac:dyDescent="0.25">
      <c r="A19" s="370" t="e">
        <f>#REF!</f>
        <v>#REF!</v>
      </c>
      <c r="B19" s="371" t="e">
        <f>#REF!</f>
        <v>#REF!</v>
      </c>
      <c r="C19" s="158" t="s">
        <v>3866</v>
      </c>
      <c r="D19" s="155">
        <v>1</v>
      </c>
      <c r="E19" s="156">
        <v>0.8</v>
      </c>
      <c r="F19" s="145">
        <f>($I$20*E19)/G19</f>
        <v>1208804.0276800001</v>
      </c>
      <c r="G19" s="143">
        <v>5</v>
      </c>
      <c r="H19" s="146">
        <f t="shared" si="0"/>
        <v>6044020.1384000005</v>
      </c>
      <c r="I19" s="129"/>
      <c r="J19" s="125">
        <f>+I19*E19/K1</f>
        <v>0</v>
      </c>
      <c r="K19" s="128">
        <f>+J19/5</f>
        <v>0</v>
      </c>
    </row>
    <row r="20" spans="1:11" s="141" customFormat="1" ht="75" customHeight="1" x14ac:dyDescent="0.2">
      <c r="A20" s="370"/>
      <c r="B20" s="371"/>
      <c r="C20" s="158" t="s">
        <v>3867</v>
      </c>
      <c r="D20" s="155">
        <v>1</v>
      </c>
      <c r="E20" s="156">
        <v>0.2</v>
      </c>
      <c r="F20" s="145">
        <f>($I$20*E20)/G20</f>
        <v>302201.00692000001</v>
      </c>
      <c r="G20" s="143" t="s">
        <v>3858</v>
      </c>
      <c r="H20" s="146">
        <f t="shared" si="0"/>
        <v>1511005.0346000001</v>
      </c>
      <c r="I20" s="159">
        <v>7555025.1730000004</v>
      </c>
      <c r="J20" s="125"/>
      <c r="K20" s="128"/>
    </row>
    <row r="21" spans="1:11" s="141" customFormat="1" ht="75" customHeight="1" x14ac:dyDescent="0.25">
      <c r="A21" s="152" t="e">
        <f>#REF!</f>
        <v>#REF!</v>
      </c>
      <c r="B21" s="131" t="e">
        <f>#REF!</f>
        <v>#REF!</v>
      </c>
      <c r="C21" s="153" t="s">
        <v>3922</v>
      </c>
      <c r="D21" s="155">
        <v>1</v>
      </c>
      <c r="E21" s="156">
        <v>1</v>
      </c>
      <c r="F21" s="145">
        <f>(I21*E21)/G21</f>
        <v>377751.30240000004</v>
      </c>
      <c r="G21" s="143" t="s">
        <v>3858</v>
      </c>
      <c r="H21" s="146">
        <f t="shared" si="0"/>
        <v>1888756.5120000001</v>
      </c>
      <c r="I21" s="129">
        <v>1888756.5120000001</v>
      </c>
      <c r="J21" s="125"/>
      <c r="K21" s="128"/>
    </row>
    <row r="22" spans="1:11" s="141" customFormat="1" ht="24" customHeight="1" x14ac:dyDescent="0.25">
      <c r="A22" s="375" t="s">
        <v>3868</v>
      </c>
      <c r="B22" s="375"/>
      <c r="C22" s="160"/>
      <c r="D22" s="160"/>
      <c r="E22" s="160"/>
      <c r="F22" s="161"/>
      <c r="G22" s="162"/>
      <c r="H22" s="163">
        <f>SUM(H2:H21)</f>
        <v>2343753723.2849998</v>
      </c>
      <c r="I22" s="125"/>
      <c r="J22" s="125"/>
      <c r="K22" s="125"/>
    </row>
    <row r="23" spans="1:11" s="141" customFormat="1" ht="14.25" x14ac:dyDescent="0.2">
      <c r="F23" s="125"/>
      <c r="G23" s="133"/>
      <c r="H23" s="164"/>
      <c r="I23" s="125"/>
      <c r="J23" s="125"/>
      <c r="K23" s="125"/>
    </row>
    <row r="24" spans="1:11" s="141" customFormat="1" x14ac:dyDescent="0.25">
      <c r="F24" s="125"/>
      <c r="G24" s="133"/>
      <c r="H24" s="165">
        <f>H22-I24</f>
        <v>0</v>
      </c>
      <c r="I24" s="134">
        <f>SUM(I2:I21)</f>
        <v>2343753723.2850003</v>
      </c>
      <c r="J24" s="125"/>
      <c r="K24" s="125"/>
    </row>
    <row r="25" spans="1:11" s="141" customFormat="1" ht="14.25" x14ac:dyDescent="0.2">
      <c r="F25" s="125"/>
      <c r="G25" s="133"/>
      <c r="H25" s="164"/>
      <c r="I25" s="125"/>
      <c r="J25" s="125"/>
      <c r="K25" s="125"/>
    </row>
    <row r="26" spans="1:11" s="141" customFormat="1" ht="15.75" customHeight="1" x14ac:dyDescent="0.25">
      <c r="A26" s="376" t="s">
        <v>3869</v>
      </c>
      <c r="B26" s="376"/>
      <c r="C26" s="376"/>
      <c r="D26" s="376"/>
      <c r="E26" s="135"/>
      <c r="F26" s="136"/>
      <c r="G26" s="136"/>
      <c r="H26" s="125"/>
      <c r="I26" s="134">
        <f>I24+'ANEXO_1.2.6'!G14</f>
        <v>2464404708.2850003</v>
      </c>
      <c r="J26" s="125"/>
    </row>
    <row r="27" spans="1:11" s="141" customFormat="1" ht="64.5" customHeight="1" x14ac:dyDescent="0.2">
      <c r="A27" s="139" t="s">
        <v>3870</v>
      </c>
      <c r="B27" s="139" t="s">
        <v>3871</v>
      </c>
      <c r="C27" s="139" t="s">
        <v>3872</v>
      </c>
      <c r="D27" s="167" t="s">
        <v>3873</v>
      </c>
      <c r="E27" s="135"/>
      <c r="F27" s="136"/>
      <c r="G27" s="136"/>
      <c r="H27" s="164"/>
      <c r="I27" s="125"/>
      <c r="J27" s="125"/>
    </row>
    <row r="28" spans="1:11" s="141" customFormat="1" ht="44.25" x14ac:dyDescent="0.2">
      <c r="A28" s="168" t="s">
        <v>3923</v>
      </c>
      <c r="B28" s="169" t="e">
        <f>#REF!</f>
        <v>#REF!</v>
      </c>
      <c r="C28" s="373" t="e">
        <f>B28/B31</f>
        <v>#REF!</v>
      </c>
      <c r="D28" s="374" t="e">
        <f>C28*B30</f>
        <v>#REF!</v>
      </c>
      <c r="E28" s="137"/>
      <c r="F28" s="136"/>
      <c r="G28" s="136"/>
      <c r="I28" s="125"/>
      <c r="J28" s="125"/>
    </row>
    <row r="29" spans="1:11" s="141" customFormat="1" ht="33.75" customHeight="1" x14ac:dyDescent="0.25">
      <c r="A29" s="170" t="s">
        <v>3924</v>
      </c>
      <c r="B29" s="171">
        <v>5243</v>
      </c>
      <c r="C29" s="373"/>
      <c r="D29" s="374"/>
      <c r="E29" s="137"/>
      <c r="F29" s="136"/>
      <c r="G29" s="136"/>
      <c r="I29" s="125"/>
      <c r="J29" s="125"/>
    </row>
    <row r="30" spans="1:11" s="141" customFormat="1" ht="99.75" x14ac:dyDescent="0.2">
      <c r="A30" s="172" t="s">
        <v>3874</v>
      </c>
      <c r="B30" s="173">
        <v>524</v>
      </c>
      <c r="C30" s="373"/>
      <c r="D30" s="374"/>
      <c r="E30" s="137"/>
      <c r="F30" s="136"/>
      <c r="G30" s="136"/>
      <c r="I30" s="125"/>
      <c r="J30" s="125"/>
    </row>
    <row r="31" spans="1:11" s="141" customFormat="1" ht="34.5" customHeight="1" x14ac:dyDescent="0.2">
      <c r="A31" s="174" t="s">
        <v>3875</v>
      </c>
      <c r="B31" s="136">
        <f>SUM(B29:B30)</f>
        <v>5767</v>
      </c>
      <c r="C31" s="373"/>
      <c r="D31" s="374"/>
      <c r="E31" s="137"/>
      <c r="F31" s="136"/>
      <c r="G31" s="136"/>
      <c r="I31" s="125"/>
      <c r="J31" s="125"/>
    </row>
  </sheetData>
  <mergeCells count="20">
    <mergeCell ref="C28:C31"/>
    <mergeCell ref="D28:D31"/>
    <mergeCell ref="A17:A18"/>
    <mergeCell ref="B17:B18"/>
    <mergeCell ref="A19:A20"/>
    <mergeCell ref="B19:B20"/>
    <mergeCell ref="A22:B22"/>
    <mergeCell ref="A26:D26"/>
    <mergeCell ref="A10:A11"/>
    <mergeCell ref="B10:B11"/>
    <mergeCell ref="A12:A13"/>
    <mergeCell ref="B12:B13"/>
    <mergeCell ref="A15:A16"/>
    <mergeCell ref="B15:B16"/>
    <mergeCell ref="A2:A4"/>
    <mergeCell ref="B2:B4"/>
    <mergeCell ref="A5:A7"/>
    <mergeCell ref="B5:B7"/>
    <mergeCell ref="A8:A9"/>
    <mergeCell ref="B8:B9"/>
  </mergeCells>
  <conditionalFormatting sqref="B2:C2 C3:C5 G2:G11 B15:F15 B12 C13:F13 B17:F17 B19:F19 D21:F21 D14:F14 G13:G21 E2:F5 C6:F7 B8:F10 C11:F11 C16:F16 C18:F18 C20:F20">
    <cfRule type="cellIs" dxfId="41" priority="1" operator="equal">
      <formula>"ESCRIBA AQUÍ EL NOMBRE DEL CAPITULO"</formula>
    </cfRule>
  </conditionalFormatting>
  <conditionalFormatting sqref="D2:D5">
    <cfRule type="cellIs" dxfId="40" priority="2" operator="equal">
      <formula>"ESCRIBA AQUÍ EL NOMBRE DEL CAPITULO"</formula>
    </cfRule>
  </conditionalFormatting>
  <conditionalFormatting sqref="C12:G12 F13">
    <cfRule type="cellIs" dxfId="39" priority="3" operator="equal">
      <formula>"ESCRIBA AQUÍ EL NOMBRE DEL CAPITULO"</formula>
    </cfRule>
  </conditionalFormatting>
  <hyperlinks>
    <hyperlink ref="I11" location="ANEXO_PPTO_ESE!D28" display="ANEXO_PPTO_ESE!D28" xr:uid="{00000000-0004-0000-0100-000000000000}"/>
  </hyperlinks>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J32"/>
  <sheetViews>
    <sheetView workbookViewId="0">
      <selection sqref="A1:XFD1048576"/>
    </sheetView>
  </sheetViews>
  <sheetFormatPr baseColWidth="10" defaultColWidth="9.140625" defaultRowHeight="15" x14ac:dyDescent="0.25"/>
  <cols>
    <col min="1" max="1" width="14.28515625" style="141" customWidth="1"/>
    <col min="2" max="2" width="28.140625" style="141" customWidth="1"/>
    <col min="3" max="3" width="38.5703125" style="141" customWidth="1"/>
    <col min="4" max="4" width="14.28515625" style="141" customWidth="1"/>
    <col min="5" max="5" width="8.42578125" style="141" customWidth="1"/>
    <col min="6" max="7" width="13.7109375" style="141" customWidth="1"/>
    <col min="8" max="8" width="16.42578125" style="141" customWidth="1"/>
    <col min="9" max="9" width="12.42578125" style="125" customWidth="1"/>
    <col min="10" max="36" width="9.140625" style="125"/>
    <col min="37" max="1024" width="9.140625" style="141"/>
    <col min="1025" max="16384" width="9.140625" style="175"/>
  </cols>
  <sheetData>
    <row r="1" spans="1:8" ht="25.5" x14ac:dyDescent="0.25">
      <c r="A1" s="139" t="s">
        <v>3813</v>
      </c>
      <c r="B1" s="139" t="s">
        <v>3829</v>
      </c>
      <c r="C1" s="139" t="s">
        <v>3830</v>
      </c>
      <c r="D1" s="139" t="s">
        <v>3816</v>
      </c>
      <c r="E1" s="167" t="s">
        <v>3818</v>
      </c>
      <c r="F1" s="167" t="s">
        <v>3817</v>
      </c>
      <c r="G1" s="167" t="s">
        <v>3831</v>
      </c>
      <c r="H1" s="139" t="s">
        <v>3832</v>
      </c>
    </row>
    <row r="2" spans="1:8" ht="22.5" customHeight="1" x14ac:dyDescent="0.25">
      <c r="A2" s="381" t="e">
        <f>#REF!</f>
        <v>#REF!</v>
      </c>
      <c r="B2" s="382" t="e">
        <f>+#REF!</f>
        <v>#REF!</v>
      </c>
      <c r="C2" s="382" t="s">
        <v>3833</v>
      </c>
      <c r="D2" s="151">
        <v>1</v>
      </c>
      <c r="E2" s="176">
        <v>0.2</v>
      </c>
      <c r="F2" s="145">
        <v>4468555</v>
      </c>
      <c r="G2" s="151">
        <v>9</v>
      </c>
      <c r="H2" s="177">
        <f>F2*E2*G2*D2</f>
        <v>8043399</v>
      </c>
    </row>
    <row r="3" spans="1:8" ht="26.25" customHeight="1" x14ac:dyDescent="0.25">
      <c r="A3" s="381"/>
      <c r="B3" s="382"/>
      <c r="C3" s="382"/>
      <c r="D3" s="151">
        <v>1</v>
      </c>
      <c r="E3" s="176">
        <v>0.25</v>
      </c>
      <c r="F3" s="145">
        <v>4468555</v>
      </c>
      <c r="G3" s="151">
        <v>9</v>
      </c>
      <c r="H3" s="177">
        <f t="shared" ref="H3:H13" si="0">F3*E3*G3*D3</f>
        <v>10054248.75</v>
      </c>
    </row>
    <row r="4" spans="1:8" ht="34.5" customHeight="1" x14ac:dyDescent="0.25">
      <c r="A4" s="381"/>
      <c r="B4" s="382"/>
      <c r="C4" s="382"/>
      <c r="D4" s="151">
        <v>1</v>
      </c>
      <c r="E4" s="176">
        <v>0.25</v>
      </c>
      <c r="F4" s="145">
        <v>4468555</v>
      </c>
      <c r="G4" s="151">
        <v>9</v>
      </c>
      <c r="H4" s="177">
        <f t="shared" si="0"/>
        <v>10054248.75</v>
      </c>
    </row>
    <row r="5" spans="1:8" ht="27" customHeight="1" x14ac:dyDescent="0.25">
      <c r="A5" s="381"/>
      <c r="B5" s="382"/>
      <c r="C5" s="382" t="s">
        <v>3834</v>
      </c>
      <c r="D5" s="151">
        <v>1</v>
      </c>
      <c r="E5" s="176">
        <v>0.3</v>
      </c>
      <c r="F5" s="145">
        <v>4468555</v>
      </c>
      <c r="G5" s="151">
        <v>9</v>
      </c>
      <c r="H5" s="177">
        <f t="shared" si="0"/>
        <v>12065098.5</v>
      </c>
    </row>
    <row r="6" spans="1:8" ht="27.75" customHeight="1" x14ac:dyDescent="0.25">
      <c r="A6" s="381"/>
      <c r="B6" s="382"/>
      <c r="C6" s="382"/>
      <c r="D6" s="151">
        <v>1</v>
      </c>
      <c r="E6" s="176">
        <v>0.3</v>
      </c>
      <c r="F6" s="145">
        <v>4468555</v>
      </c>
      <c r="G6" s="151">
        <v>9</v>
      </c>
      <c r="H6" s="177">
        <f t="shared" si="0"/>
        <v>12065098.5</v>
      </c>
    </row>
    <row r="7" spans="1:8" ht="32.25" customHeight="1" x14ac:dyDescent="0.25">
      <c r="A7" s="381"/>
      <c r="B7" s="382"/>
      <c r="C7" s="382"/>
      <c r="D7" s="151">
        <v>1</v>
      </c>
      <c r="E7" s="176">
        <v>0.3</v>
      </c>
      <c r="F7" s="145">
        <v>4468555</v>
      </c>
      <c r="G7" s="151">
        <v>9</v>
      </c>
      <c r="H7" s="177">
        <f t="shared" si="0"/>
        <v>12065098.5</v>
      </c>
    </row>
    <row r="8" spans="1:8" ht="63.75" customHeight="1" x14ac:dyDescent="0.25">
      <c r="A8" s="381"/>
      <c r="B8" s="382"/>
      <c r="C8" s="178" t="s">
        <v>3835</v>
      </c>
      <c r="D8" s="151">
        <v>1</v>
      </c>
      <c r="E8" s="176">
        <v>0.3</v>
      </c>
      <c r="F8" s="145">
        <v>4468555</v>
      </c>
      <c r="G8" s="151">
        <v>9</v>
      </c>
      <c r="H8" s="177">
        <f t="shared" si="0"/>
        <v>12065098.5</v>
      </c>
    </row>
    <row r="9" spans="1:8" ht="34.5" customHeight="1" x14ac:dyDescent="0.25">
      <c r="A9" s="381"/>
      <c r="B9" s="382"/>
      <c r="C9" s="382" t="s">
        <v>3836</v>
      </c>
      <c r="D9" s="151">
        <v>1</v>
      </c>
      <c r="E9" s="176">
        <v>0.25</v>
      </c>
      <c r="F9" s="145">
        <v>4468555</v>
      </c>
      <c r="G9" s="151">
        <v>9</v>
      </c>
      <c r="H9" s="177">
        <f t="shared" si="0"/>
        <v>10054248.75</v>
      </c>
    </row>
    <row r="10" spans="1:8" ht="27.75" customHeight="1" x14ac:dyDescent="0.25">
      <c r="A10" s="381"/>
      <c r="B10" s="382"/>
      <c r="C10" s="382"/>
      <c r="D10" s="151">
        <v>1</v>
      </c>
      <c r="E10" s="176">
        <v>0.25</v>
      </c>
      <c r="F10" s="145">
        <v>4468555</v>
      </c>
      <c r="G10" s="151">
        <v>9</v>
      </c>
      <c r="H10" s="177">
        <f t="shared" si="0"/>
        <v>10054248.75</v>
      </c>
    </row>
    <row r="11" spans="1:8" ht="27" customHeight="1" x14ac:dyDescent="0.25">
      <c r="A11" s="381"/>
      <c r="B11" s="382"/>
      <c r="C11" s="382" t="s">
        <v>3837</v>
      </c>
      <c r="D11" s="151">
        <v>1</v>
      </c>
      <c r="E11" s="176">
        <v>0.2</v>
      </c>
      <c r="F11" s="145">
        <v>4468555</v>
      </c>
      <c r="G11" s="151">
        <v>9</v>
      </c>
      <c r="H11" s="177">
        <f t="shared" si="0"/>
        <v>8043399</v>
      </c>
    </row>
    <row r="12" spans="1:8" ht="23.25" customHeight="1" x14ac:dyDescent="0.25">
      <c r="A12" s="381"/>
      <c r="B12" s="382"/>
      <c r="C12" s="382"/>
      <c r="D12" s="151">
        <v>1</v>
      </c>
      <c r="E12" s="176">
        <v>0.2</v>
      </c>
      <c r="F12" s="145">
        <v>4468555</v>
      </c>
      <c r="G12" s="151">
        <v>9</v>
      </c>
      <c r="H12" s="177">
        <f t="shared" si="0"/>
        <v>8043399</v>
      </c>
    </row>
    <row r="13" spans="1:8" ht="19.5" customHeight="1" x14ac:dyDescent="0.25">
      <c r="A13" s="381"/>
      <c r="B13" s="382"/>
      <c r="C13" s="382"/>
      <c r="D13" s="151">
        <v>1</v>
      </c>
      <c r="E13" s="176">
        <v>0.2</v>
      </c>
      <c r="F13" s="145">
        <v>4468555</v>
      </c>
      <c r="G13" s="151">
        <v>9</v>
      </c>
      <c r="H13" s="177">
        <f t="shared" si="0"/>
        <v>8043399</v>
      </c>
    </row>
    <row r="14" spans="1:8" x14ac:dyDescent="0.25">
      <c r="A14" s="377" t="s">
        <v>3827</v>
      </c>
      <c r="B14" s="377"/>
      <c r="C14" s="377"/>
      <c r="D14" s="377"/>
      <c r="E14" s="377"/>
      <c r="F14" s="377"/>
      <c r="G14" s="377"/>
      <c r="H14" s="129">
        <f>SUM(H2:H13)</f>
        <v>120650985</v>
      </c>
    </row>
    <row r="15" spans="1:8" hidden="1" x14ac:dyDescent="0.25"/>
    <row r="16" spans="1:8" ht="33.75" hidden="1" customHeight="1" x14ac:dyDescent="0.25">
      <c r="C16" s="378" t="e">
        <f>+B2</f>
        <v>#REF!</v>
      </c>
      <c r="D16" s="378"/>
      <c r="E16" s="378"/>
    </row>
    <row r="17" spans="2:5" hidden="1" x14ac:dyDescent="0.25">
      <c r="B17" s="179" t="s">
        <v>3838</v>
      </c>
      <c r="C17" s="179" t="s">
        <v>3839</v>
      </c>
      <c r="D17" s="179" t="s">
        <v>3840</v>
      </c>
      <c r="E17" s="179" t="s">
        <v>3841</v>
      </c>
    </row>
    <row r="18" spans="2:5" ht="24" hidden="1" x14ac:dyDescent="0.25">
      <c r="B18" s="379" t="e">
        <f>+A2</f>
        <v>#REF!</v>
      </c>
      <c r="C18" s="180">
        <v>1</v>
      </c>
      <c r="D18" s="181" t="s">
        <v>3842</v>
      </c>
      <c r="E18" s="182">
        <v>51388383</v>
      </c>
    </row>
    <row r="19" spans="2:5" hidden="1" x14ac:dyDescent="0.25">
      <c r="B19" s="379"/>
      <c r="C19" s="180">
        <v>2</v>
      </c>
      <c r="D19" s="181" t="s">
        <v>3843</v>
      </c>
      <c r="E19" s="182">
        <v>51388383</v>
      </c>
    </row>
    <row r="20" spans="2:5" ht="24" hidden="1" x14ac:dyDescent="0.25">
      <c r="B20" s="379"/>
      <c r="C20" s="180">
        <v>3</v>
      </c>
      <c r="D20" s="181" t="s">
        <v>3844</v>
      </c>
      <c r="E20" s="182">
        <v>51388383</v>
      </c>
    </row>
    <row r="21" spans="2:5" ht="15" hidden="1" customHeight="1" x14ac:dyDescent="0.25">
      <c r="B21" s="379"/>
      <c r="C21" s="380" t="s">
        <v>3827</v>
      </c>
      <c r="D21" s="380"/>
      <c r="E21" s="184">
        <f>SUM(E18:E20)</f>
        <v>154165149</v>
      </c>
    </row>
    <row r="22" spans="2:5" hidden="1" x14ac:dyDescent="0.25"/>
    <row r="23" spans="2:5" hidden="1" x14ac:dyDescent="0.25"/>
    <row r="24" spans="2:5" hidden="1" x14ac:dyDescent="0.25"/>
    <row r="25" spans="2:5" hidden="1" x14ac:dyDescent="0.25"/>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sheetData>
  <mergeCells count="10">
    <mergeCell ref="A14:G14"/>
    <mergeCell ref="C16:E16"/>
    <mergeCell ref="B18:B21"/>
    <mergeCell ref="C21:D21"/>
    <mergeCell ref="A2:A13"/>
    <mergeCell ref="B2:B13"/>
    <mergeCell ref="C2:C4"/>
    <mergeCell ref="C5:C7"/>
    <mergeCell ref="C9:C10"/>
    <mergeCell ref="C11:C13"/>
  </mergeCells>
  <printOptions horizontalCentered="1" verticalCentered="1"/>
  <pageMargins left="0" right="0" top="0" bottom="0" header="0.51180555555555496" footer="0.51180555555555496"/>
  <pageSetup paperSize="75" firstPageNumber="0" orientation="landscape" horizontalDpi="300" verticalDpi="30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U166"/>
  <sheetViews>
    <sheetView showGridLines="0" tabSelected="1" zoomScale="78" zoomScaleNormal="80" workbookViewId="0">
      <selection activeCell="E5" sqref="E5:E14"/>
    </sheetView>
  </sheetViews>
  <sheetFormatPr baseColWidth="10" defaultColWidth="9.140625" defaultRowHeight="15" x14ac:dyDescent="0.25"/>
  <cols>
    <col min="1" max="1" width="18.85546875" customWidth="1"/>
    <col min="2" max="2" width="25" customWidth="1"/>
    <col min="3" max="3" width="20.85546875" customWidth="1"/>
    <col min="4" max="5" width="20.5703125" customWidth="1"/>
    <col min="6" max="6" width="12.28515625" customWidth="1"/>
    <col min="7" max="11" width="14.5703125" customWidth="1"/>
    <col min="12" max="13" width="16.28515625" customWidth="1"/>
    <col min="14" max="14" width="10.85546875" customWidth="1"/>
    <col min="15" max="15" width="44.42578125" customWidth="1"/>
    <col min="16" max="16" width="16" customWidth="1"/>
    <col min="17" max="17" width="21.85546875" style="20" customWidth="1"/>
    <col min="18" max="18" width="22.7109375" customWidth="1"/>
    <col min="19" max="19" width="17.140625" style="25" customWidth="1"/>
    <col min="20" max="20" width="19" customWidth="1"/>
    <col min="21" max="21" width="22.28515625" style="21" customWidth="1"/>
    <col min="22" max="1021" width="10.7109375" customWidth="1"/>
  </cols>
  <sheetData>
    <row r="1" spans="1:21" s="22" customFormat="1" ht="51.75" customHeight="1" thickBot="1" x14ac:dyDescent="0.45">
      <c r="A1" s="512" t="s">
        <v>4169</v>
      </c>
      <c r="B1" s="513"/>
      <c r="C1" s="513"/>
      <c r="D1" s="513"/>
      <c r="E1" s="513"/>
      <c r="F1" s="513"/>
      <c r="G1" s="513"/>
      <c r="H1" s="513"/>
      <c r="I1" s="513"/>
      <c r="J1" s="513"/>
      <c r="K1" s="513"/>
      <c r="L1" s="513"/>
      <c r="M1" s="513"/>
      <c r="N1" s="513"/>
      <c r="O1" s="514"/>
      <c r="P1" s="510"/>
      <c r="Q1" s="510"/>
      <c r="R1" s="510"/>
      <c r="S1" s="511"/>
      <c r="U1" s="23"/>
    </row>
    <row r="2" spans="1:21" ht="29.25" customHeight="1" thickBot="1" x14ac:dyDescent="0.3">
      <c r="A2" s="421"/>
      <c r="B2" s="421"/>
      <c r="C2" s="421"/>
      <c r="D2" s="421"/>
      <c r="E2" s="421"/>
      <c r="F2" s="421"/>
      <c r="G2" s="421"/>
      <c r="H2" s="422"/>
      <c r="I2" s="422"/>
      <c r="J2" s="422"/>
      <c r="K2" s="422"/>
      <c r="L2" s="421"/>
      <c r="M2" s="421"/>
      <c r="N2" s="421"/>
      <c r="O2" s="421"/>
      <c r="P2" s="421"/>
      <c r="Q2" s="421"/>
      <c r="R2" s="421"/>
      <c r="S2" s="423"/>
    </row>
    <row r="3" spans="1:21" ht="51" customHeight="1" x14ac:dyDescent="0.25">
      <c r="A3" s="417" t="s">
        <v>3806</v>
      </c>
      <c r="B3" s="414" t="s">
        <v>3807</v>
      </c>
      <c r="C3" s="428" t="s">
        <v>3808</v>
      </c>
      <c r="D3" s="414" t="s">
        <v>3809</v>
      </c>
      <c r="E3" s="414" t="s">
        <v>4028</v>
      </c>
      <c r="F3" s="414" t="s">
        <v>3810</v>
      </c>
      <c r="G3" s="414" t="s">
        <v>3811</v>
      </c>
      <c r="H3" s="427" t="s">
        <v>4023</v>
      </c>
      <c r="I3" s="427"/>
      <c r="J3" s="427"/>
      <c r="K3" s="427"/>
      <c r="L3" s="414" t="s">
        <v>3812</v>
      </c>
      <c r="M3" s="414" t="s">
        <v>4031</v>
      </c>
      <c r="N3" s="414" t="s">
        <v>4022</v>
      </c>
      <c r="O3" s="414" t="s">
        <v>3814</v>
      </c>
      <c r="P3" s="414" t="s">
        <v>3815</v>
      </c>
      <c r="Q3" s="414" t="s">
        <v>4029</v>
      </c>
      <c r="R3" s="414" t="s">
        <v>4030</v>
      </c>
      <c r="S3" s="424" t="s">
        <v>3817</v>
      </c>
    </row>
    <row r="4" spans="1:21" ht="51" customHeight="1" thickBot="1" x14ac:dyDescent="0.3">
      <c r="A4" s="418"/>
      <c r="B4" s="415"/>
      <c r="C4" s="429"/>
      <c r="D4" s="426"/>
      <c r="E4" s="426"/>
      <c r="F4" s="415"/>
      <c r="G4" s="415"/>
      <c r="H4" s="357" t="s">
        <v>4024</v>
      </c>
      <c r="I4" s="357" t="s">
        <v>4025</v>
      </c>
      <c r="J4" s="357" t="s">
        <v>4026</v>
      </c>
      <c r="K4" s="357" t="s">
        <v>4027</v>
      </c>
      <c r="L4" s="416"/>
      <c r="M4" s="426"/>
      <c r="N4" s="415"/>
      <c r="O4" s="415"/>
      <c r="P4" s="416"/>
      <c r="Q4" s="416"/>
      <c r="R4" s="416"/>
      <c r="S4" s="425"/>
    </row>
    <row r="5" spans="1:21" ht="45" customHeight="1" x14ac:dyDescent="0.25">
      <c r="A5" s="402" t="s">
        <v>4032</v>
      </c>
      <c r="B5" s="437" t="s">
        <v>4036</v>
      </c>
      <c r="C5" s="405" t="s">
        <v>4033</v>
      </c>
      <c r="D5" s="389" t="s">
        <v>4082</v>
      </c>
      <c r="E5" s="389" t="s">
        <v>4037</v>
      </c>
      <c r="F5" s="441" t="s">
        <v>3957</v>
      </c>
      <c r="G5" s="432">
        <v>1</v>
      </c>
      <c r="H5" s="430">
        <v>25</v>
      </c>
      <c r="I5" s="430">
        <v>25</v>
      </c>
      <c r="J5" s="430">
        <v>25</v>
      </c>
      <c r="K5" s="430">
        <v>25</v>
      </c>
      <c r="L5" s="431">
        <v>1</v>
      </c>
      <c r="M5" s="409" t="s">
        <v>4034</v>
      </c>
      <c r="N5" s="216" t="s">
        <v>4085</v>
      </c>
      <c r="O5" s="231" t="s">
        <v>4038</v>
      </c>
      <c r="P5" s="230">
        <v>0.3</v>
      </c>
      <c r="Q5" s="223"/>
      <c r="R5" s="224" t="s">
        <v>4042</v>
      </c>
      <c r="S5" s="225"/>
      <c r="T5" s="124"/>
    </row>
    <row r="6" spans="1:21" ht="45" customHeight="1" x14ac:dyDescent="0.25">
      <c r="A6" s="403"/>
      <c r="B6" s="438"/>
      <c r="C6" s="405"/>
      <c r="D6" s="389"/>
      <c r="E6" s="389"/>
      <c r="F6" s="412"/>
      <c r="G6" s="430"/>
      <c r="H6" s="430"/>
      <c r="I6" s="430"/>
      <c r="J6" s="430"/>
      <c r="K6" s="430"/>
      <c r="L6" s="409"/>
      <c r="M6" s="409"/>
      <c r="N6" s="218" t="s">
        <v>4086</v>
      </c>
      <c r="O6" s="231" t="s">
        <v>4039</v>
      </c>
      <c r="P6" s="230">
        <v>0.3</v>
      </c>
      <c r="Q6" s="223"/>
      <c r="R6" s="224" t="s">
        <v>4042</v>
      </c>
      <c r="S6" s="226"/>
      <c r="T6" s="124"/>
    </row>
    <row r="7" spans="1:21" ht="45" customHeight="1" x14ac:dyDescent="0.25">
      <c r="A7" s="403"/>
      <c r="B7" s="438"/>
      <c r="C7" s="405"/>
      <c r="D7" s="389"/>
      <c r="E7" s="389"/>
      <c r="F7" s="412"/>
      <c r="G7" s="430"/>
      <c r="H7" s="430"/>
      <c r="I7" s="430"/>
      <c r="J7" s="430"/>
      <c r="K7" s="430"/>
      <c r="L7" s="409"/>
      <c r="M7" s="409"/>
      <c r="N7" s="363" t="s">
        <v>4087</v>
      </c>
      <c r="O7" s="232" t="s">
        <v>4040</v>
      </c>
      <c r="P7" s="230">
        <v>0.4</v>
      </c>
      <c r="Q7" s="223"/>
      <c r="R7" s="224" t="s">
        <v>4042</v>
      </c>
      <c r="S7" s="226"/>
      <c r="T7" s="124"/>
    </row>
    <row r="8" spans="1:21" ht="45" customHeight="1" x14ac:dyDescent="0.25">
      <c r="A8" s="403"/>
      <c r="B8" s="438"/>
      <c r="C8" s="405"/>
      <c r="D8" s="399" t="s">
        <v>4083</v>
      </c>
      <c r="E8" s="389"/>
      <c r="F8" s="412"/>
      <c r="G8" s="430"/>
      <c r="H8" s="430"/>
      <c r="I8" s="430"/>
      <c r="J8" s="430"/>
      <c r="K8" s="430"/>
      <c r="L8" s="409"/>
      <c r="M8" s="409"/>
      <c r="N8" s="363" t="s">
        <v>4088</v>
      </c>
      <c r="O8" s="232" t="s">
        <v>4089</v>
      </c>
      <c r="P8" s="230">
        <v>0.3</v>
      </c>
      <c r="Q8" s="223"/>
      <c r="R8" s="224" t="s">
        <v>4042</v>
      </c>
      <c r="S8" s="226"/>
      <c r="T8" s="124"/>
    </row>
    <row r="9" spans="1:21" ht="45" customHeight="1" x14ac:dyDescent="0.25">
      <c r="A9" s="403"/>
      <c r="B9" s="438"/>
      <c r="C9" s="405"/>
      <c r="D9" s="400"/>
      <c r="E9" s="389"/>
      <c r="F9" s="412"/>
      <c r="G9" s="430"/>
      <c r="H9" s="430"/>
      <c r="I9" s="430"/>
      <c r="J9" s="430"/>
      <c r="K9" s="430"/>
      <c r="L9" s="409"/>
      <c r="M9" s="409"/>
      <c r="N9" s="363" t="s">
        <v>4090</v>
      </c>
      <c r="O9" s="232" t="s">
        <v>4091</v>
      </c>
      <c r="P9" s="230">
        <v>0.4</v>
      </c>
      <c r="Q9" s="223"/>
      <c r="R9" s="224" t="s">
        <v>4042</v>
      </c>
      <c r="S9" s="226"/>
      <c r="T9" s="124"/>
    </row>
    <row r="10" spans="1:21" ht="84.75" customHeight="1" x14ac:dyDescent="0.25">
      <c r="A10" s="403"/>
      <c r="B10" s="438"/>
      <c r="C10" s="405"/>
      <c r="D10" s="401"/>
      <c r="E10" s="389"/>
      <c r="F10" s="412"/>
      <c r="G10" s="430"/>
      <c r="H10" s="430"/>
      <c r="I10" s="430"/>
      <c r="J10" s="430"/>
      <c r="K10" s="430"/>
      <c r="L10" s="409"/>
      <c r="M10" s="409"/>
      <c r="N10" s="347" t="s">
        <v>4092</v>
      </c>
      <c r="O10" s="232" t="s">
        <v>4041</v>
      </c>
      <c r="P10" s="230">
        <v>0.3</v>
      </c>
      <c r="Q10" s="223"/>
      <c r="R10" s="224" t="s">
        <v>4042</v>
      </c>
      <c r="S10" s="226"/>
      <c r="T10" s="24"/>
    </row>
    <row r="11" spans="1:21" ht="84.75" customHeight="1" x14ac:dyDescent="0.25">
      <c r="A11" s="403"/>
      <c r="B11" s="438"/>
      <c r="C11" s="405"/>
      <c r="D11" s="399" t="s">
        <v>4084</v>
      </c>
      <c r="E11" s="389"/>
      <c r="F11" s="412"/>
      <c r="G11" s="430"/>
      <c r="H11" s="430"/>
      <c r="I11" s="430"/>
      <c r="J11" s="430"/>
      <c r="K11" s="430"/>
      <c r="L11" s="409"/>
      <c r="M11" s="409"/>
      <c r="N11" s="347" t="s">
        <v>4093</v>
      </c>
      <c r="O11" s="232" t="s">
        <v>4094</v>
      </c>
      <c r="P11" s="230">
        <v>0.1</v>
      </c>
      <c r="Q11" s="223"/>
      <c r="R11" s="224" t="s">
        <v>4042</v>
      </c>
      <c r="S11" s="226"/>
      <c r="T11" s="24"/>
    </row>
    <row r="12" spans="1:21" ht="84.75" customHeight="1" x14ac:dyDescent="0.25">
      <c r="A12" s="403"/>
      <c r="B12" s="438"/>
      <c r="C12" s="405"/>
      <c r="D12" s="400"/>
      <c r="E12" s="389"/>
      <c r="F12" s="412"/>
      <c r="G12" s="430"/>
      <c r="H12" s="430"/>
      <c r="I12" s="430"/>
      <c r="J12" s="430"/>
      <c r="K12" s="430"/>
      <c r="L12" s="409"/>
      <c r="M12" s="409"/>
      <c r="N12" s="347" t="s">
        <v>4095</v>
      </c>
      <c r="O12" s="232" t="s">
        <v>4096</v>
      </c>
      <c r="P12" s="230">
        <v>0.3</v>
      </c>
      <c r="Q12" s="223"/>
      <c r="R12" s="224" t="s">
        <v>4042</v>
      </c>
      <c r="S12" s="226"/>
      <c r="T12" s="24"/>
    </row>
    <row r="13" spans="1:21" ht="40.5" customHeight="1" x14ac:dyDescent="0.25">
      <c r="A13" s="403"/>
      <c r="B13" s="438"/>
      <c r="C13" s="405"/>
      <c r="D13" s="400"/>
      <c r="E13" s="389"/>
      <c r="F13" s="412"/>
      <c r="G13" s="430"/>
      <c r="H13" s="430"/>
      <c r="I13" s="430"/>
      <c r="J13" s="430"/>
      <c r="K13" s="430"/>
      <c r="L13" s="409"/>
      <c r="M13" s="409"/>
      <c r="N13" s="347" t="s">
        <v>4097</v>
      </c>
      <c r="O13" s="232" t="s">
        <v>4099</v>
      </c>
      <c r="P13" s="230">
        <v>0.3</v>
      </c>
      <c r="Q13" s="223"/>
      <c r="R13" s="224" t="s">
        <v>4042</v>
      </c>
      <c r="S13" s="226"/>
      <c r="T13" s="24"/>
    </row>
    <row r="14" spans="1:21" ht="45" customHeight="1" x14ac:dyDescent="0.25">
      <c r="A14" s="403"/>
      <c r="B14" s="438"/>
      <c r="C14" s="405"/>
      <c r="D14" s="401"/>
      <c r="E14" s="389"/>
      <c r="F14" s="412"/>
      <c r="G14" s="430"/>
      <c r="H14" s="430"/>
      <c r="I14" s="430"/>
      <c r="J14" s="430"/>
      <c r="K14" s="430"/>
      <c r="L14" s="410"/>
      <c r="M14" s="410"/>
      <c r="N14" s="218" t="s">
        <v>4098</v>
      </c>
      <c r="O14" s="232" t="s">
        <v>4100</v>
      </c>
      <c r="P14" s="230">
        <v>0.3</v>
      </c>
      <c r="Q14" s="223"/>
      <c r="R14" s="224" t="s">
        <v>4042</v>
      </c>
      <c r="S14" s="226"/>
      <c r="T14" s="24"/>
    </row>
    <row r="15" spans="1:21" ht="45" customHeight="1" x14ac:dyDescent="0.25">
      <c r="A15" s="403"/>
      <c r="B15" s="438"/>
      <c r="C15" s="406" t="s">
        <v>4035</v>
      </c>
      <c r="D15" s="407" t="s">
        <v>4043</v>
      </c>
      <c r="E15" s="399" t="s">
        <v>4037</v>
      </c>
      <c r="F15" s="411" t="s">
        <v>3957</v>
      </c>
      <c r="G15" s="433">
        <v>0.9</v>
      </c>
      <c r="H15" s="354"/>
      <c r="I15" s="354"/>
      <c r="J15" s="354"/>
      <c r="K15" s="354"/>
      <c r="L15" s="434">
        <v>1</v>
      </c>
      <c r="M15" s="350"/>
      <c r="N15" s="218" t="s">
        <v>3959</v>
      </c>
      <c r="O15" s="232" t="s">
        <v>4044</v>
      </c>
      <c r="P15" s="230">
        <v>0.25</v>
      </c>
      <c r="Q15" s="223"/>
      <c r="R15" s="224" t="s">
        <v>4042</v>
      </c>
      <c r="S15" s="226"/>
      <c r="T15" s="24"/>
    </row>
    <row r="16" spans="1:21" ht="45" customHeight="1" x14ac:dyDescent="0.25">
      <c r="A16" s="403"/>
      <c r="B16" s="438"/>
      <c r="C16" s="439"/>
      <c r="D16" s="440"/>
      <c r="E16" s="400"/>
      <c r="F16" s="412"/>
      <c r="G16" s="430"/>
      <c r="H16" s="352">
        <v>25</v>
      </c>
      <c r="I16" s="352">
        <v>25</v>
      </c>
      <c r="J16" s="352">
        <v>25</v>
      </c>
      <c r="K16" s="352">
        <v>25</v>
      </c>
      <c r="L16" s="435"/>
      <c r="M16" s="358" t="s">
        <v>4034</v>
      </c>
      <c r="N16" s="218" t="s">
        <v>3960</v>
      </c>
      <c r="O16" s="232" t="s">
        <v>4045</v>
      </c>
      <c r="P16" s="230">
        <v>0.25</v>
      </c>
      <c r="Q16" s="223"/>
      <c r="R16" s="224" t="s">
        <v>4042</v>
      </c>
      <c r="S16" s="226"/>
      <c r="T16" s="24"/>
    </row>
    <row r="17" spans="1:20" ht="45" customHeight="1" x14ac:dyDescent="0.25">
      <c r="A17" s="403"/>
      <c r="B17" s="438"/>
      <c r="C17" s="439"/>
      <c r="D17" s="440"/>
      <c r="E17" s="400"/>
      <c r="F17" s="412"/>
      <c r="G17" s="430"/>
      <c r="H17" s="352"/>
      <c r="I17" s="352"/>
      <c r="J17" s="352"/>
      <c r="K17" s="352"/>
      <c r="L17" s="435"/>
      <c r="M17" s="351"/>
      <c r="N17" s="218" t="s">
        <v>3997</v>
      </c>
      <c r="O17" s="232" t="s">
        <v>4040</v>
      </c>
      <c r="P17" s="230">
        <v>0.25</v>
      </c>
      <c r="Q17" s="223"/>
      <c r="R17" s="224" t="s">
        <v>4042</v>
      </c>
      <c r="S17" s="227"/>
      <c r="T17" s="24"/>
    </row>
    <row r="18" spans="1:20" ht="45" customHeight="1" x14ac:dyDescent="0.25">
      <c r="A18" s="403"/>
      <c r="B18" s="438"/>
      <c r="C18" s="439"/>
      <c r="D18" s="440"/>
      <c r="E18" s="401"/>
      <c r="F18" s="412"/>
      <c r="G18" s="430"/>
      <c r="H18" s="352"/>
      <c r="I18" s="352"/>
      <c r="J18" s="352"/>
      <c r="K18" s="352"/>
      <c r="L18" s="436"/>
      <c r="M18" s="351"/>
      <c r="N18" s="218" t="s">
        <v>3998</v>
      </c>
      <c r="O18" s="232" t="s">
        <v>4046</v>
      </c>
      <c r="P18" s="230">
        <v>0.25</v>
      </c>
      <c r="Q18" s="223"/>
      <c r="R18" s="224" t="s">
        <v>4042</v>
      </c>
      <c r="S18" s="227"/>
      <c r="T18" s="24"/>
    </row>
    <row r="19" spans="1:20" ht="45" customHeight="1" x14ac:dyDescent="0.25">
      <c r="A19" s="403"/>
      <c r="B19" s="396" t="s">
        <v>4047</v>
      </c>
      <c r="C19" s="396" t="s">
        <v>4048</v>
      </c>
      <c r="D19" s="388" t="s">
        <v>4051</v>
      </c>
      <c r="E19" s="411" t="s">
        <v>4050</v>
      </c>
      <c r="F19" s="390" t="s">
        <v>3957</v>
      </c>
      <c r="G19" s="394">
        <v>0.95</v>
      </c>
      <c r="H19" s="353"/>
      <c r="I19" s="353"/>
      <c r="J19" s="353"/>
      <c r="K19" s="353"/>
      <c r="L19" s="431">
        <v>0.3</v>
      </c>
      <c r="M19" s="348"/>
      <c r="N19" s="218" t="s">
        <v>3961</v>
      </c>
      <c r="O19" s="232" t="s">
        <v>4053</v>
      </c>
      <c r="P19" s="230">
        <v>0.1</v>
      </c>
      <c r="Q19" s="223"/>
      <c r="R19" s="224" t="s">
        <v>4042</v>
      </c>
      <c r="S19" s="227"/>
      <c r="T19" s="24"/>
    </row>
    <row r="20" spans="1:20" ht="45" customHeight="1" x14ac:dyDescent="0.25">
      <c r="A20" s="403"/>
      <c r="B20" s="397"/>
      <c r="C20" s="397"/>
      <c r="D20" s="388"/>
      <c r="E20" s="412"/>
      <c r="F20" s="390"/>
      <c r="G20" s="394"/>
      <c r="H20" s="355"/>
      <c r="I20" s="355"/>
      <c r="J20" s="355"/>
      <c r="K20" s="355"/>
      <c r="L20" s="409"/>
      <c r="M20" s="349"/>
      <c r="N20" s="218" t="s">
        <v>3962</v>
      </c>
      <c r="O20" s="232" t="s">
        <v>4054</v>
      </c>
      <c r="P20" s="230">
        <v>0.05</v>
      </c>
      <c r="Q20" s="223"/>
      <c r="R20" s="224" t="s">
        <v>4042</v>
      </c>
      <c r="S20" s="227"/>
      <c r="T20" s="24"/>
    </row>
    <row r="21" spans="1:20" s="21" customFormat="1" ht="45" customHeight="1" x14ac:dyDescent="0.25">
      <c r="A21" s="403"/>
      <c r="B21" s="397"/>
      <c r="C21" s="397"/>
      <c r="D21" s="388"/>
      <c r="E21" s="412"/>
      <c r="F21" s="390"/>
      <c r="G21" s="394"/>
      <c r="H21" s="355">
        <v>1</v>
      </c>
      <c r="I21" s="355">
        <v>1</v>
      </c>
      <c r="J21" s="355">
        <v>1</v>
      </c>
      <c r="K21" s="355">
        <v>1</v>
      </c>
      <c r="L21" s="409"/>
      <c r="M21" s="349" t="s">
        <v>4052</v>
      </c>
      <c r="N21" s="217" t="s">
        <v>3963</v>
      </c>
      <c r="O21" s="232" t="s">
        <v>4055</v>
      </c>
      <c r="P21" s="230">
        <v>0.25</v>
      </c>
      <c r="Q21" s="223"/>
      <c r="R21" s="224" t="s">
        <v>4042</v>
      </c>
      <c r="S21" s="226"/>
      <c r="T21" s="24"/>
    </row>
    <row r="22" spans="1:20" s="21" customFormat="1" ht="45" customHeight="1" x14ac:dyDescent="0.25">
      <c r="A22" s="403"/>
      <c r="B22" s="397"/>
      <c r="C22" s="397"/>
      <c r="D22" s="388"/>
      <c r="E22" s="412"/>
      <c r="F22" s="390"/>
      <c r="G22" s="394"/>
      <c r="H22" s="355"/>
      <c r="I22" s="355"/>
      <c r="J22" s="355"/>
      <c r="K22" s="355"/>
      <c r="L22" s="409"/>
      <c r="M22" s="349"/>
      <c r="N22" s="219" t="s">
        <v>3819</v>
      </c>
      <c r="O22" s="232" t="s">
        <v>4057</v>
      </c>
      <c r="P22" s="230">
        <v>0.3</v>
      </c>
      <c r="Q22" s="223"/>
      <c r="R22" s="224" t="s">
        <v>4042</v>
      </c>
      <c r="S22" s="228"/>
      <c r="T22" s="24"/>
    </row>
    <row r="23" spans="1:20" s="21" customFormat="1" ht="45" customHeight="1" x14ac:dyDescent="0.25">
      <c r="A23" s="403"/>
      <c r="B23" s="397"/>
      <c r="C23" s="397"/>
      <c r="D23" s="388"/>
      <c r="E23" s="413"/>
      <c r="F23" s="390"/>
      <c r="G23" s="394"/>
      <c r="H23" s="356"/>
      <c r="I23" s="356"/>
      <c r="J23" s="356"/>
      <c r="K23" s="356"/>
      <c r="L23" s="410"/>
      <c r="M23" s="349"/>
      <c r="N23" s="219" t="s">
        <v>3999</v>
      </c>
      <c r="O23" s="232" t="s">
        <v>4056</v>
      </c>
      <c r="P23" s="230">
        <v>0.3</v>
      </c>
      <c r="Q23" s="223"/>
      <c r="R23" s="224" t="s">
        <v>4042</v>
      </c>
      <c r="S23" s="228"/>
      <c r="T23" s="24"/>
    </row>
    <row r="24" spans="1:20" s="21" customFormat="1" ht="45" customHeight="1" x14ac:dyDescent="0.25">
      <c r="A24" s="403"/>
      <c r="B24" s="397"/>
      <c r="C24" s="397"/>
      <c r="D24" s="399" t="s">
        <v>4058</v>
      </c>
      <c r="E24" s="411" t="s">
        <v>4059</v>
      </c>
      <c r="F24" s="411" t="s">
        <v>3957</v>
      </c>
      <c r="G24" s="395">
        <v>0.9</v>
      </c>
      <c r="H24" s="395">
        <v>1</v>
      </c>
      <c r="I24" s="395">
        <v>1</v>
      </c>
      <c r="J24" s="395">
        <v>1</v>
      </c>
      <c r="K24" s="395">
        <v>1</v>
      </c>
      <c r="L24" s="395">
        <v>1</v>
      </c>
      <c r="M24" s="395" t="s">
        <v>4052</v>
      </c>
      <c r="N24" s="219" t="s">
        <v>3961</v>
      </c>
      <c r="O24" s="232" t="s">
        <v>4060</v>
      </c>
      <c r="P24" s="230">
        <v>0.2</v>
      </c>
      <c r="Q24" s="223"/>
      <c r="R24" s="224" t="s">
        <v>4042</v>
      </c>
      <c r="S24" s="228"/>
      <c r="T24" s="24"/>
    </row>
    <row r="25" spans="1:20" s="21" customFormat="1" ht="45" customHeight="1" x14ac:dyDescent="0.25">
      <c r="A25" s="403"/>
      <c r="B25" s="397"/>
      <c r="C25" s="397"/>
      <c r="D25" s="400"/>
      <c r="E25" s="412"/>
      <c r="F25" s="412"/>
      <c r="G25" s="419"/>
      <c r="H25" s="419"/>
      <c r="I25" s="419"/>
      <c r="J25" s="419"/>
      <c r="K25" s="419"/>
      <c r="L25" s="419"/>
      <c r="M25" s="419"/>
      <c r="N25" s="219" t="s">
        <v>3962</v>
      </c>
      <c r="O25" s="232" t="s">
        <v>4061</v>
      </c>
      <c r="P25" s="230">
        <v>0.2</v>
      </c>
      <c r="Q25" s="223"/>
      <c r="R25" s="224" t="s">
        <v>4042</v>
      </c>
      <c r="S25" s="228"/>
      <c r="T25" s="24"/>
    </row>
    <row r="26" spans="1:20" s="21" customFormat="1" ht="45" customHeight="1" x14ac:dyDescent="0.25">
      <c r="A26" s="403"/>
      <c r="B26" s="397"/>
      <c r="C26" s="397"/>
      <c r="D26" s="400"/>
      <c r="E26" s="412"/>
      <c r="F26" s="412"/>
      <c r="G26" s="419"/>
      <c r="H26" s="419"/>
      <c r="I26" s="419"/>
      <c r="J26" s="419"/>
      <c r="K26" s="419"/>
      <c r="L26" s="419"/>
      <c r="M26" s="419"/>
      <c r="N26" s="219" t="s">
        <v>3963</v>
      </c>
      <c r="O26" s="232" t="s">
        <v>4062</v>
      </c>
      <c r="P26" s="230">
        <v>0.3</v>
      </c>
      <c r="Q26" s="223"/>
      <c r="R26" s="224" t="s">
        <v>4042</v>
      </c>
      <c r="S26" s="228"/>
      <c r="T26" s="24"/>
    </row>
    <row r="27" spans="1:20" s="21" customFormat="1" ht="45" customHeight="1" x14ac:dyDescent="0.25">
      <c r="A27" s="403"/>
      <c r="B27" s="397"/>
      <c r="C27" s="398"/>
      <c r="D27" s="401"/>
      <c r="E27" s="413"/>
      <c r="F27" s="413"/>
      <c r="G27" s="420"/>
      <c r="H27" s="420"/>
      <c r="I27" s="420"/>
      <c r="J27" s="420"/>
      <c r="K27" s="420"/>
      <c r="L27" s="420"/>
      <c r="M27" s="420"/>
      <c r="N27" s="219" t="s">
        <v>3819</v>
      </c>
      <c r="O27" s="232" t="s">
        <v>4063</v>
      </c>
      <c r="P27" s="230">
        <v>0.3</v>
      </c>
      <c r="Q27" s="223"/>
      <c r="R27" s="224" t="s">
        <v>4042</v>
      </c>
      <c r="S27" s="228"/>
      <c r="T27" s="24"/>
    </row>
    <row r="28" spans="1:20" s="21" customFormat="1" ht="45" customHeight="1" x14ac:dyDescent="0.25">
      <c r="A28" s="403"/>
      <c r="B28" s="397"/>
      <c r="C28" s="405" t="s">
        <v>4049</v>
      </c>
      <c r="D28" s="388" t="s">
        <v>4064</v>
      </c>
      <c r="E28" s="399" t="s">
        <v>4037</v>
      </c>
      <c r="F28" s="390" t="s">
        <v>3957</v>
      </c>
      <c r="G28" s="394">
        <v>1</v>
      </c>
      <c r="H28" s="394">
        <v>1</v>
      </c>
      <c r="I28" s="394">
        <v>1</v>
      </c>
      <c r="J28" s="394">
        <v>1</v>
      </c>
      <c r="K28" s="394">
        <v>1</v>
      </c>
      <c r="L28" s="394">
        <v>1</v>
      </c>
      <c r="M28" s="394" t="s">
        <v>4052</v>
      </c>
      <c r="N28" s="218" t="s">
        <v>4065</v>
      </c>
      <c r="O28" s="232" t="s">
        <v>4069</v>
      </c>
      <c r="P28" s="230">
        <v>0.3</v>
      </c>
      <c r="Q28" s="223"/>
      <c r="R28" s="224" t="s">
        <v>4042</v>
      </c>
      <c r="S28" s="228"/>
      <c r="T28" s="24"/>
    </row>
    <row r="29" spans="1:20" s="21" customFormat="1" ht="45" customHeight="1" x14ac:dyDescent="0.25">
      <c r="A29" s="403"/>
      <c r="B29" s="397"/>
      <c r="C29" s="405"/>
      <c r="D29" s="388"/>
      <c r="E29" s="400"/>
      <c r="F29" s="390"/>
      <c r="G29" s="394"/>
      <c r="H29" s="394"/>
      <c r="I29" s="394"/>
      <c r="J29" s="394"/>
      <c r="K29" s="394"/>
      <c r="L29" s="394"/>
      <c r="M29" s="394"/>
      <c r="N29" s="218" t="s">
        <v>4066</v>
      </c>
      <c r="O29" s="232" t="s">
        <v>4070</v>
      </c>
      <c r="P29" s="230">
        <v>0.2</v>
      </c>
      <c r="Q29" s="223"/>
      <c r="R29" s="224" t="s">
        <v>4042</v>
      </c>
      <c r="S29" s="228"/>
      <c r="T29" s="24"/>
    </row>
    <row r="30" spans="1:20" s="21" customFormat="1" ht="45" customHeight="1" x14ac:dyDescent="0.25">
      <c r="A30" s="403"/>
      <c r="B30" s="397"/>
      <c r="C30" s="405"/>
      <c r="D30" s="388"/>
      <c r="E30" s="400"/>
      <c r="F30" s="390"/>
      <c r="G30" s="394"/>
      <c r="H30" s="394"/>
      <c r="I30" s="394"/>
      <c r="J30" s="394"/>
      <c r="K30" s="394"/>
      <c r="L30" s="394"/>
      <c r="M30" s="394"/>
      <c r="N30" s="218" t="s">
        <v>4067</v>
      </c>
      <c r="O30" s="232" t="s">
        <v>4071</v>
      </c>
      <c r="P30" s="230">
        <v>0.2</v>
      </c>
      <c r="Q30" s="223"/>
      <c r="R30" s="224" t="s">
        <v>4042</v>
      </c>
      <c r="S30" s="228"/>
      <c r="T30" s="24"/>
    </row>
    <row r="31" spans="1:20" s="21" customFormat="1" ht="45" customHeight="1" thickBot="1" x14ac:dyDescent="0.3">
      <c r="A31" s="403"/>
      <c r="B31" s="397"/>
      <c r="C31" s="406"/>
      <c r="D31" s="407"/>
      <c r="E31" s="408"/>
      <c r="F31" s="411"/>
      <c r="G31" s="395"/>
      <c r="H31" s="395"/>
      <c r="I31" s="395"/>
      <c r="J31" s="395"/>
      <c r="K31" s="395"/>
      <c r="L31" s="395"/>
      <c r="M31" s="395"/>
      <c r="N31" s="220" t="s">
        <v>4068</v>
      </c>
      <c r="O31" s="232" t="s">
        <v>4072</v>
      </c>
      <c r="P31" s="233">
        <v>0.3</v>
      </c>
      <c r="Q31" s="223"/>
      <c r="R31" s="224" t="s">
        <v>4042</v>
      </c>
      <c r="S31" s="229"/>
      <c r="T31" s="24"/>
    </row>
    <row r="32" spans="1:20" s="21" customFormat="1" ht="45" customHeight="1" x14ac:dyDescent="0.25">
      <c r="A32" s="403"/>
      <c r="B32" s="387" t="s">
        <v>4074</v>
      </c>
      <c r="C32" s="405" t="s">
        <v>4073</v>
      </c>
      <c r="D32" s="388" t="s">
        <v>4076</v>
      </c>
      <c r="E32" s="399" t="s">
        <v>4075</v>
      </c>
      <c r="F32" s="390" t="s">
        <v>3958</v>
      </c>
      <c r="G32" s="394"/>
      <c r="H32" s="394"/>
      <c r="I32" s="394"/>
      <c r="J32" s="394"/>
      <c r="K32" s="394"/>
      <c r="L32" s="394">
        <v>1</v>
      </c>
      <c r="M32" s="394" t="s">
        <v>4077</v>
      </c>
      <c r="N32" s="347" t="s">
        <v>3964</v>
      </c>
      <c r="O32" s="232" t="s">
        <v>4078</v>
      </c>
      <c r="P32" s="230">
        <v>0.3</v>
      </c>
      <c r="Q32" s="223"/>
      <c r="R32" s="224" t="s">
        <v>4042</v>
      </c>
      <c r="S32" s="228"/>
      <c r="T32" s="24"/>
    </row>
    <row r="33" spans="1:20" s="21" customFormat="1" ht="45" customHeight="1" x14ac:dyDescent="0.25">
      <c r="A33" s="403"/>
      <c r="B33" s="387"/>
      <c r="C33" s="405"/>
      <c r="D33" s="388"/>
      <c r="E33" s="400"/>
      <c r="F33" s="390"/>
      <c r="G33" s="394"/>
      <c r="H33" s="394"/>
      <c r="I33" s="394"/>
      <c r="J33" s="394"/>
      <c r="K33" s="394"/>
      <c r="L33" s="394"/>
      <c r="M33" s="394"/>
      <c r="N33" s="347" t="s">
        <v>3965</v>
      </c>
      <c r="O33" s="232" t="s">
        <v>4079</v>
      </c>
      <c r="P33" s="230">
        <v>0.2</v>
      </c>
      <c r="Q33" s="223"/>
      <c r="R33" s="224" t="s">
        <v>4042</v>
      </c>
      <c r="S33" s="228"/>
      <c r="T33" s="24"/>
    </row>
    <row r="34" spans="1:20" s="21" customFormat="1" ht="45" customHeight="1" x14ac:dyDescent="0.25">
      <c r="A34" s="403"/>
      <c r="B34" s="387"/>
      <c r="C34" s="405"/>
      <c r="D34" s="388"/>
      <c r="E34" s="400"/>
      <c r="F34" s="390"/>
      <c r="G34" s="394"/>
      <c r="H34" s="394"/>
      <c r="I34" s="394"/>
      <c r="J34" s="394"/>
      <c r="K34" s="394"/>
      <c r="L34" s="394"/>
      <c r="M34" s="394"/>
      <c r="N34" s="347" t="s">
        <v>4000</v>
      </c>
      <c r="O34" s="232" t="s">
        <v>4080</v>
      </c>
      <c r="P34" s="230">
        <v>0.15</v>
      </c>
      <c r="Q34" s="223"/>
      <c r="R34" s="224" t="s">
        <v>4042</v>
      </c>
      <c r="S34" s="228"/>
      <c r="T34" s="24"/>
    </row>
    <row r="35" spans="1:20" s="21" customFormat="1" ht="45" customHeight="1" thickBot="1" x14ac:dyDescent="0.3">
      <c r="A35" s="404"/>
      <c r="B35" s="387"/>
      <c r="C35" s="406"/>
      <c r="D35" s="407"/>
      <c r="E35" s="408"/>
      <c r="F35" s="411"/>
      <c r="G35" s="395"/>
      <c r="H35" s="395"/>
      <c r="I35" s="395"/>
      <c r="J35" s="395"/>
      <c r="K35" s="395"/>
      <c r="L35" s="395"/>
      <c r="M35" s="395"/>
      <c r="N35" s="220" t="s">
        <v>4001</v>
      </c>
      <c r="O35" s="232" t="s">
        <v>4081</v>
      </c>
      <c r="P35" s="233">
        <v>0.35</v>
      </c>
      <c r="Q35" s="223"/>
      <c r="R35" s="224" t="s">
        <v>4042</v>
      </c>
      <c r="S35" s="229"/>
      <c r="T35" s="24"/>
    </row>
    <row r="36" spans="1:20" ht="45" customHeight="1" x14ac:dyDescent="0.25">
      <c r="A36" s="386"/>
      <c r="B36" s="386" t="s">
        <v>4106</v>
      </c>
      <c r="C36" s="387" t="s">
        <v>4107</v>
      </c>
      <c r="D36" s="388" t="s">
        <v>4101</v>
      </c>
      <c r="E36" s="389" t="s">
        <v>4037</v>
      </c>
      <c r="F36" s="390" t="s">
        <v>3957</v>
      </c>
      <c r="G36" s="384">
        <v>0.9</v>
      </c>
      <c r="H36" s="383">
        <v>1</v>
      </c>
      <c r="I36" s="383">
        <v>1</v>
      </c>
      <c r="J36" s="383">
        <v>1</v>
      </c>
      <c r="K36" s="383">
        <v>1</v>
      </c>
      <c r="L36" s="383">
        <v>1</v>
      </c>
      <c r="M36" s="383" t="s">
        <v>4052</v>
      </c>
      <c r="N36" s="366">
        <v>4.0999999999999996</v>
      </c>
      <c r="O36" s="232" t="s">
        <v>4102</v>
      </c>
      <c r="P36" s="230">
        <v>0.25</v>
      </c>
      <c r="Q36" s="223"/>
      <c r="R36" s="224" t="s">
        <v>4042</v>
      </c>
      <c r="S36" s="226"/>
      <c r="T36" s="24"/>
    </row>
    <row r="37" spans="1:20" ht="45" customHeight="1" x14ac:dyDescent="0.25">
      <c r="A37" s="386"/>
      <c r="B37" s="386"/>
      <c r="C37" s="387"/>
      <c r="D37" s="388"/>
      <c r="E37" s="389"/>
      <c r="F37" s="390"/>
      <c r="G37" s="385"/>
      <c r="H37" s="383"/>
      <c r="I37" s="383"/>
      <c r="J37" s="383"/>
      <c r="K37" s="383"/>
      <c r="L37" s="383"/>
      <c r="M37" s="383"/>
      <c r="N37" s="366">
        <v>4.2</v>
      </c>
      <c r="O37" s="232" t="s">
        <v>4103</v>
      </c>
      <c r="P37" s="230">
        <v>0.25</v>
      </c>
      <c r="Q37" s="223"/>
      <c r="R37" s="224" t="s">
        <v>4042</v>
      </c>
      <c r="S37" s="226"/>
      <c r="T37" s="24"/>
    </row>
    <row r="38" spans="1:20" ht="45" customHeight="1" x14ac:dyDescent="0.25">
      <c r="A38" s="386"/>
      <c r="B38" s="386"/>
      <c r="C38" s="387"/>
      <c r="D38" s="388"/>
      <c r="E38" s="389"/>
      <c r="F38" s="390"/>
      <c r="G38" s="385"/>
      <c r="H38" s="383"/>
      <c r="I38" s="383"/>
      <c r="J38" s="383"/>
      <c r="K38" s="383"/>
      <c r="L38" s="383"/>
      <c r="M38" s="383"/>
      <c r="N38" s="366">
        <v>4.3</v>
      </c>
      <c r="O38" s="232" t="s">
        <v>4104</v>
      </c>
      <c r="P38" s="230">
        <v>0.25</v>
      </c>
      <c r="Q38" s="223"/>
      <c r="R38" s="224" t="s">
        <v>4042</v>
      </c>
      <c r="S38" s="227"/>
      <c r="T38" s="24"/>
    </row>
    <row r="39" spans="1:20" ht="45" customHeight="1" x14ac:dyDescent="0.25">
      <c r="A39" s="386"/>
      <c r="B39" s="386"/>
      <c r="C39" s="387"/>
      <c r="D39" s="388"/>
      <c r="E39" s="389"/>
      <c r="F39" s="390"/>
      <c r="G39" s="385"/>
      <c r="H39" s="383"/>
      <c r="I39" s="383"/>
      <c r="J39" s="383"/>
      <c r="K39" s="383"/>
      <c r="L39" s="383"/>
      <c r="M39" s="383"/>
      <c r="N39" s="366">
        <v>4.4000000000000004</v>
      </c>
      <c r="O39" s="232" t="s">
        <v>4105</v>
      </c>
      <c r="P39" s="230">
        <v>0.25</v>
      </c>
      <c r="Q39" s="223"/>
      <c r="R39" s="224" t="s">
        <v>4042</v>
      </c>
      <c r="S39" s="227"/>
      <c r="T39" s="24"/>
    </row>
    <row r="40" spans="1:20" ht="45" customHeight="1" x14ac:dyDescent="0.25">
      <c r="A40" s="386"/>
      <c r="B40" s="386" t="s">
        <v>4108</v>
      </c>
      <c r="C40" s="387" t="s">
        <v>4109</v>
      </c>
      <c r="D40" s="388" t="s">
        <v>4110</v>
      </c>
      <c r="E40" s="389" t="s">
        <v>4037</v>
      </c>
      <c r="F40" s="390" t="s">
        <v>3957</v>
      </c>
      <c r="G40" s="384">
        <v>0.9</v>
      </c>
      <c r="H40" s="383">
        <v>1</v>
      </c>
      <c r="I40" s="383">
        <v>1</v>
      </c>
      <c r="J40" s="383">
        <v>1</v>
      </c>
      <c r="K40" s="383">
        <v>1</v>
      </c>
      <c r="L40" s="383">
        <v>1</v>
      </c>
      <c r="M40" s="383" t="s">
        <v>4052</v>
      </c>
      <c r="N40" s="366">
        <v>5.0999999999999996</v>
      </c>
      <c r="O40" s="232" t="s">
        <v>4111</v>
      </c>
      <c r="P40" s="230">
        <v>0.25</v>
      </c>
      <c r="Q40" s="223"/>
      <c r="R40" s="224" t="s">
        <v>4042</v>
      </c>
      <c r="S40" s="226"/>
      <c r="T40" s="24"/>
    </row>
    <row r="41" spans="1:20" ht="45" customHeight="1" x14ac:dyDescent="0.25">
      <c r="A41" s="386"/>
      <c r="B41" s="386"/>
      <c r="C41" s="387"/>
      <c r="D41" s="388"/>
      <c r="E41" s="389"/>
      <c r="F41" s="390"/>
      <c r="G41" s="385"/>
      <c r="H41" s="383"/>
      <c r="I41" s="383"/>
      <c r="J41" s="383"/>
      <c r="K41" s="383"/>
      <c r="L41" s="383"/>
      <c r="M41" s="383"/>
      <c r="N41" s="366">
        <v>5.2</v>
      </c>
      <c r="O41" s="232" t="s">
        <v>4112</v>
      </c>
      <c r="P41" s="230">
        <v>0.25</v>
      </c>
      <c r="Q41" s="223"/>
      <c r="R41" s="224" t="s">
        <v>4042</v>
      </c>
      <c r="S41" s="226"/>
      <c r="T41" s="24"/>
    </row>
    <row r="42" spans="1:20" ht="45" customHeight="1" x14ac:dyDescent="0.25">
      <c r="A42" s="386"/>
      <c r="B42" s="386"/>
      <c r="C42" s="387"/>
      <c r="D42" s="388"/>
      <c r="E42" s="389"/>
      <c r="F42" s="390"/>
      <c r="G42" s="385"/>
      <c r="H42" s="383"/>
      <c r="I42" s="383"/>
      <c r="J42" s="383"/>
      <c r="K42" s="383"/>
      <c r="L42" s="383"/>
      <c r="M42" s="383"/>
      <c r="N42" s="366">
        <v>5.3</v>
      </c>
      <c r="O42" s="232" t="s">
        <v>4113</v>
      </c>
      <c r="P42" s="230">
        <v>0.25</v>
      </c>
      <c r="Q42" s="223"/>
      <c r="R42" s="224" t="s">
        <v>4042</v>
      </c>
      <c r="S42" s="227"/>
      <c r="T42" s="24"/>
    </row>
    <row r="43" spans="1:20" ht="45" customHeight="1" x14ac:dyDescent="0.25">
      <c r="A43" s="386"/>
      <c r="B43" s="386"/>
      <c r="C43" s="387"/>
      <c r="D43" s="388"/>
      <c r="E43" s="389"/>
      <c r="F43" s="390"/>
      <c r="G43" s="385"/>
      <c r="H43" s="383"/>
      <c r="I43" s="383"/>
      <c r="J43" s="383"/>
      <c r="K43" s="383"/>
      <c r="L43" s="383"/>
      <c r="M43" s="383"/>
      <c r="N43" s="366">
        <v>5.4</v>
      </c>
      <c r="O43" s="232" t="s">
        <v>4114</v>
      </c>
      <c r="P43" s="230">
        <v>0.25</v>
      </c>
      <c r="Q43" s="223"/>
      <c r="R43" s="224" t="s">
        <v>4042</v>
      </c>
      <c r="S43" s="227"/>
      <c r="T43" s="24"/>
    </row>
    <row r="44" spans="1:20" ht="45" customHeight="1" x14ac:dyDescent="0.25">
      <c r="A44" s="386"/>
      <c r="B44" s="386" t="s">
        <v>4117</v>
      </c>
      <c r="C44" s="387" t="s">
        <v>4118</v>
      </c>
      <c r="D44" s="388" t="s">
        <v>4119</v>
      </c>
      <c r="E44" s="389" t="s">
        <v>4037</v>
      </c>
      <c r="F44" s="390" t="s">
        <v>3957</v>
      </c>
      <c r="G44" s="384">
        <v>1</v>
      </c>
      <c r="H44" s="383">
        <v>1</v>
      </c>
      <c r="I44" s="383">
        <v>1</v>
      </c>
      <c r="J44" s="383">
        <v>1</v>
      </c>
      <c r="K44" s="383">
        <v>1</v>
      </c>
      <c r="L44" s="383">
        <v>1</v>
      </c>
      <c r="M44" s="383" t="s">
        <v>4052</v>
      </c>
      <c r="N44" s="366">
        <v>6.1</v>
      </c>
      <c r="O44" s="232" t="s">
        <v>4123</v>
      </c>
      <c r="P44" s="230">
        <v>0.25</v>
      </c>
      <c r="Q44" s="223"/>
      <c r="R44" s="224" t="s">
        <v>4042</v>
      </c>
      <c r="S44" s="226"/>
      <c r="T44" s="24"/>
    </row>
    <row r="45" spans="1:20" ht="45" customHeight="1" x14ac:dyDescent="0.25">
      <c r="A45" s="386"/>
      <c r="B45" s="386"/>
      <c r="C45" s="387"/>
      <c r="D45" s="388"/>
      <c r="E45" s="389"/>
      <c r="F45" s="390"/>
      <c r="G45" s="385"/>
      <c r="H45" s="383"/>
      <c r="I45" s="383"/>
      <c r="J45" s="383"/>
      <c r="K45" s="383"/>
      <c r="L45" s="383"/>
      <c r="M45" s="383"/>
      <c r="N45" s="366">
        <v>6.2</v>
      </c>
      <c r="O45" s="232" t="s">
        <v>4120</v>
      </c>
      <c r="P45" s="230">
        <v>0.25</v>
      </c>
      <c r="Q45" s="223"/>
      <c r="R45" s="224" t="s">
        <v>4042</v>
      </c>
      <c r="S45" s="226"/>
      <c r="T45" s="24"/>
    </row>
    <row r="46" spans="1:20" ht="45" customHeight="1" x14ac:dyDescent="0.25">
      <c r="A46" s="386"/>
      <c r="B46" s="386"/>
      <c r="C46" s="387"/>
      <c r="D46" s="388"/>
      <c r="E46" s="389"/>
      <c r="F46" s="390"/>
      <c r="G46" s="385"/>
      <c r="H46" s="383"/>
      <c r="I46" s="383"/>
      <c r="J46" s="383"/>
      <c r="K46" s="383"/>
      <c r="L46" s="383"/>
      <c r="M46" s="383"/>
      <c r="N46" s="366">
        <v>6.3</v>
      </c>
      <c r="O46" s="232" t="s">
        <v>4121</v>
      </c>
      <c r="P46" s="230">
        <v>0.25</v>
      </c>
      <c r="Q46" s="223"/>
      <c r="R46" s="224" t="s">
        <v>4042</v>
      </c>
      <c r="S46" s="227"/>
      <c r="T46" s="24"/>
    </row>
    <row r="47" spans="1:20" ht="45" customHeight="1" x14ac:dyDescent="0.25">
      <c r="A47" s="386"/>
      <c r="B47" s="386"/>
      <c r="C47" s="387"/>
      <c r="D47" s="388"/>
      <c r="E47" s="389"/>
      <c r="F47" s="390"/>
      <c r="G47" s="385"/>
      <c r="H47" s="383"/>
      <c r="I47" s="383"/>
      <c r="J47" s="383"/>
      <c r="K47" s="383"/>
      <c r="L47" s="383"/>
      <c r="M47" s="383"/>
      <c r="N47" s="366">
        <v>6.4</v>
      </c>
      <c r="O47" s="232" t="s">
        <v>4122</v>
      </c>
      <c r="P47" s="230">
        <v>0.25</v>
      </c>
      <c r="Q47" s="223"/>
      <c r="R47" s="224" t="s">
        <v>4042</v>
      </c>
      <c r="S47" s="227"/>
      <c r="T47" s="24"/>
    </row>
    <row r="48" spans="1:20" ht="45" customHeight="1" x14ac:dyDescent="0.25">
      <c r="A48" s="386"/>
      <c r="B48" s="386" t="s">
        <v>4124</v>
      </c>
      <c r="C48" s="387" t="s">
        <v>4126</v>
      </c>
      <c r="D48" s="388" t="s">
        <v>4125</v>
      </c>
      <c r="E48" s="389" t="s">
        <v>4037</v>
      </c>
      <c r="F48" s="390" t="s">
        <v>3957</v>
      </c>
      <c r="G48" s="384">
        <v>1</v>
      </c>
      <c r="H48" s="383">
        <v>1</v>
      </c>
      <c r="I48" s="383">
        <v>1</v>
      </c>
      <c r="J48" s="383">
        <v>1</v>
      </c>
      <c r="K48" s="383">
        <v>1</v>
      </c>
      <c r="L48" s="383">
        <v>1</v>
      </c>
      <c r="M48" s="383" t="s">
        <v>4052</v>
      </c>
      <c r="N48" s="366">
        <v>7.1</v>
      </c>
      <c r="O48" s="232" t="s">
        <v>4127</v>
      </c>
      <c r="P48" s="230">
        <v>0.1</v>
      </c>
      <c r="Q48" s="223"/>
      <c r="R48" s="224" t="s">
        <v>4042</v>
      </c>
      <c r="S48" s="226"/>
      <c r="T48" s="24"/>
    </row>
    <row r="49" spans="1:20" ht="45" customHeight="1" x14ac:dyDescent="0.25">
      <c r="A49" s="386"/>
      <c r="B49" s="386"/>
      <c r="C49" s="387"/>
      <c r="D49" s="388"/>
      <c r="E49" s="389"/>
      <c r="F49" s="390"/>
      <c r="G49" s="385"/>
      <c r="H49" s="383"/>
      <c r="I49" s="383"/>
      <c r="J49" s="383"/>
      <c r="K49" s="383"/>
      <c r="L49" s="383"/>
      <c r="M49" s="383"/>
      <c r="N49" s="366">
        <v>7.2</v>
      </c>
      <c r="O49" s="232" t="s">
        <v>4128</v>
      </c>
      <c r="P49" s="230">
        <v>0.1</v>
      </c>
      <c r="Q49" s="223"/>
      <c r="R49" s="224" t="s">
        <v>4042</v>
      </c>
      <c r="S49" s="226"/>
      <c r="T49" s="24"/>
    </row>
    <row r="50" spans="1:20" ht="45" customHeight="1" x14ac:dyDescent="0.25">
      <c r="A50" s="386"/>
      <c r="B50" s="386"/>
      <c r="C50" s="387"/>
      <c r="D50" s="388"/>
      <c r="E50" s="389"/>
      <c r="F50" s="390"/>
      <c r="G50" s="385"/>
      <c r="H50" s="383"/>
      <c r="I50" s="383"/>
      <c r="J50" s="383"/>
      <c r="K50" s="383"/>
      <c r="L50" s="383"/>
      <c r="M50" s="383"/>
      <c r="N50" s="366">
        <v>7.3</v>
      </c>
      <c r="O50" s="232" t="s">
        <v>4129</v>
      </c>
      <c r="P50" s="230">
        <v>0.2</v>
      </c>
      <c r="Q50" s="223"/>
      <c r="R50" s="224" t="s">
        <v>4042</v>
      </c>
      <c r="S50" s="227"/>
      <c r="T50" s="24"/>
    </row>
    <row r="51" spans="1:20" ht="45" customHeight="1" x14ac:dyDescent="0.25">
      <c r="A51" s="386"/>
      <c r="B51" s="386"/>
      <c r="C51" s="387"/>
      <c r="D51" s="388"/>
      <c r="E51" s="389"/>
      <c r="F51" s="390"/>
      <c r="G51" s="385"/>
      <c r="H51" s="383"/>
      <c r="I51" s="383"/>
      <c r="J51" s="383"/>
      <c r="K51" s="383"/>
      <c r="L51" s="383"/>
      <c r="M51" s="383"/>
      <c r="N51" s="366">
        <v>7.4</v>
      </c>
      <c r="O51" s="232" t="s">
        <v>4130</v>
      </c>
      <c r="P51" s="230">
        <v>0.2</v>
      </c>
      <c r="Q51" s="223"/>
      <c r="R51" s="224" t="s">
        <v>4042</v>
      </c>
      <c r="S51" s="227"/>
      <c r="T51" s="24"/>
    </row>
    <row r="52" spans="1:20" ht="45" customHeight="1" x14ac:dyDescent="0.25">
      <c r="A52" s="386"/>
      <c r="B52" s="386"/>
      <c r="C52" s="387"/>
      <c r="D52" s="388"/>
      <c r="E52" s="389"/>
      <c r="F52" s="390"/>
      <c r="G52" s="385"/>
      <c r="H52" s="383"/>
      <c r="I52" s="383"/>
      <c r="J52" s="383"/>
      <c r="K52" s="383"/>
      <c r="L52" s="383"/>
      <c r="M52" s="383"/>
      <c r="N52" s="366">
        <v>7.5</v>
      </c>
      <c r="O52" s="232" t="s">
        <v>4131</v>
      </c>
      <c r="P52" s="230">
        <v>0.2</v>
      </c>
      <c r="Q52" s="223"/>
      <c r="R52" s="224" t="s">
        <v>4042</v>
      </c>
      <c r="S52" s="227"/>
      <c r="T52" s="24"/>
    </row>
    <row r="53" spans="1:20" ht="45" customHeight="1" x14ac:dyDescent="0.25">
      <c r="A53" s="386"/>
      <c r="B53" s="386"/>
      <c r="C53" s="387"/>
      <c r="D53" s="388"/>
      <c r="E53" s="389"/>
      <c r="F53" s="390"/>
      <c r="G53" s="385"/>
      <c r="H53" s="383"/>
      <c r="I53" s="383"/>
      <c r="J53" s="383"/>
      <c r="K53" s="383"/>
      <c r="L53" s="383"/>
      <c r="M53" s="383"/>
      <c r="N53" s="366">
        <v>7.6</v>
      </c>
      <c r="O53" s="232" t="s">
        <v>4132</v>
      </c>
      <c r="P53" s="230">
        <v>0.1</v>
      </c>
      <c r="Q53" s="223"/>
      <c r="R53" s="224" t="s">
        <v>4042</v>
      </c>
      <c r="S53" s="227"/>
      <c r="T53" s="24"/>
    </row>
    <row r="54" spans="1:20" ht="45" customHeight="1" x14ac:dyDescent="0.25">
      <c r="A54" s="386"/>
      <c r="B54" s="386"/>
      <c r="C54" s="387"/>
      <c r="D54" s="388"/>
      <c r="E54" s="389"/>
      <c r="F54" s="390"/>
      <c r="G54" s="385"/>
      <c r="H54" s="383"/>
      <c r="I54" s="383"/>
      <c r="J54" s="383"/>
      <c r="K54" s="383"/>
      <c r="L54" s="383"/>
      <c r="M54" s="383"/>
      <c r="N54" s="366">
        <v>7.7</v>
      </c>
      <c r="O54" s="232" t="s">
        <v>4133</v>
      </c>
      <c r="P54" s="230">
        <v>0.1</v>
      </c>
      <c r="Q54" s="223"/>
      <c r="R54" s="224" t="s">
        <v>4042</v>
      </c>
      <c r="S54" s="227"/>
      <c r="T54" s="24"/>
    </row>
    <row r="55" spans="1:20" ht="45" customHeight="1" x14ac:dyDescent="0.25">
      <c r="A55" s="386"/>
      <c r="B55" s="386" t="s">
        <v>4134</v>
      </c>
      <c r="C55" s="387" t="s">
        <v>4135</v>
      </c>
      <c r="D55" s="388" t="s">
        <v>4136</v>
      </c>
      <c r="E55" s="389" t="s">
        <v>4037</v>
      </c>
      <c r="F55" s="390" t="s">
        <v>3957</v>
      </c>
      <c r="G55" s="384">
        <v>1</v>
      </c>
      <c r="H55" s="383">
        <v>1</v>
      </c>
      <c r="I55" s="383">
        <v>1</v>
      </c>
      <c r="J55" s="383">
        <v>1</v>
      </c>
      <c r="K55" s="383">
        <v>1</v>
      </c>
      <c r="L55" s="383">
        <v>1</v>
      </c>
      <c r="M55" s="383" t="s">
        <v>4052</v>
      </c>
      <c r="N55" s="366">
        <v>8.1</v>
      </c>
      <c r="O55" s="232" t="s">
        <v>4137</v>
      </c>
      <c r="P55" s="230">
        <v>0.25</v>
      </c>
      <c r="Q55" s="223"/>
      <c r="R55" s="224" t="s">
        <v>4042</v>
      </c>
      <c r="S55" s="226"/>
      <c r="T55" s="24"/>
    </row>
    <row r="56" spans="1:20" ht="45" customHeight="1" x14ac:dyDescent="0.25">
      <c r="A56" s="386"/>
      <c r="B56" s="386"/>
      <c r="C56" s="387"/>
      <c r="D56" s="388"/>
      <c r="E56" s="389"/>
      <c r="F56" s="390"/>
      <c r="G56" s="385"/>
      <c r="H56" s="383"/>
      <c r="I56" s="383"/>
      <c r="J56" s="383"/>
      <c r="K56" s="383"/>
      <c r="L56" s="383"/>
      <c r="M56" s="383"/>
      <c r="N56" s="366">
        <v>8.1999999999999993</v>
      </c>
      <c r="O56" s="232" t="s">
        <v>4138</v>
      </c>
      <c r="P56" s="230">
        <v>0.25</v>
      </c>
      <c r="Q56" s="223"/>
      <c r="R56" s="224" t="s">
        <v>4042</v>
      </c>
      <c r="S56" s="226"/>
      <c r="T56" s="24"/>
    </row>
    <row r="57" spans="1:20" ht="45" customHeight="1" x14ac:dyDescent="0.25">
      <c r="A57" s="386"/>
      <c r="B57" s="386"/>
      <c r="C57" s="387"/>
      <c r="D57" s="388"/>
      <c r="E57" s="389"/>
      <c r="F57" s="390"/>
      <c r="G57" s="385"/>
      <c r="H57" s="383"/>
      <c r="I57" s="383"/>
      <c r="J57" s="383"/>
      <c r="K57" s="383"/>
      <c r="L57" s="383"/>
      <c r="M57" s="383"/>
      <c r="N57" s="366">
        <v>8.3000000000000007</v>
      </c>
      <c r="O57" s="232" t="s">
        <v>4139</v>
      </c>
      <c r="P57" s="230">
        <v>0.25</v>
      </c>
      <c r="Q57" s="223"/>
      <c r="R57" s="224" t="s">
        <v>4042</v>
      </c>
      <c r="S57" s="227"/>
      <c r="T57" s="24"/>
    </row>
    <row r="58" spans="1:20" ht="45" customHeight="1" x14ac:dyDescent="0.25">
      <c r="A58" s="386"/>
      <c r="B58" s="391" t="s">
        <v>4140</v>
      </c>
      <c r="C58" s="387" t="s">
        <v>4141</v>
      </c>
      <c r="D58" s="388" t="s">
        <v>4146</v>
      </c>
      <c r="E58" s="389" t="s">
        <v>4037</v>
      </c>
      <c r="F58" s="390" t="s">
        <v>3957</v>
      </c>
      <c r="G58" s="384">
        <v>0.9</v>
      </c>
      <c r="H58" s="383">
        <v>1</v>
      </c>
      <c r="I58" s="383">
        <v>1</v>
      </c>
      <c r="J58" s="383">
        <v>1</v>
      </c>
      <c r="K58" s="383">
        <v>1</v>
      </c>
      <c r="L58" s="383">
        <v>1</v>
      </c>
      <c r="M58" s="383" t="s">
        <v>4052</v>
      </c>
      <c r="N58" s="366" t="s">
        <v>4142</v>
      </c>
      <c r="O58" s="232" t="s">
        <v>4147</v>
      </c>
      <c r="P58" s="230">
        <v>0.25</v>
      </c>
      <c r="Q58" s="223"/>
      <c r="R58" s="224" t="s">
        <v>4042</v>
      </c>
      <c r="S58" s="226"/>
      <c r="T58" s="24"/>
    </row>
    <row r="59" spans="1:20" ht="45" customHeight="1" x14ac:dyDescent="0.25">
      <c r="A59" s="386"/>
      <c r="B59" s="392"/>
      <c r="C59" s="387"/>
      <c r="D59" s="388"/>
      <c r="E59" s="389"/>
      <c r="F59" s="390"/>
      <c r="G59" s="385"/>
      <c r="H59" s="383"/>
      <c r="I59" s="383"/>
      <c r="J59" s="383"/>
      <c r="K59" s="383"/>
      <c r="L59" s="383"/>
      <c r="M59" s="383"/>
      <c r="N59" s="366" t="s">
        <v>4143</v>
      </c>
      <c r="O59" s="232" t="s">
        <v>4148</v>
      </c>
      <c r="P59" s="230">
        <v>0.1</v>
      </c>
      <c r="Q59" s="223"/>
      <c r="R59" s="224" t="s">
        <v>4042</v>
      </c>
      <c r="S59" s="226"/>
      <c r="T59" s="24"/>
    </row>
    <row r="60" spans="1:20" ht="45" customHeight="1" x14ac:dyDescent="0.25">
      <c r="A60" s="386"/>
      <c r="B60" s="392"/>
      <c r="C60" s="387"/>
      <c r="D60" s="388"/>
      <c r="E60" s="389"/>
      <c r="F60" s="390"/>
      <c r="G60" s="385"/>
      <c r="H60" s="383"/>
      <c r="I60" s="383"/>
      <c r="J60" s="383"/>
      <c r="K60" s="383"/>
      <c r="L60" s="383"/>
      <c r="M60" s="383"/>
      <c r="N60" s="366" t="s">
        <v>4144</v>
      </c>
      <c r="O60" s="232" t="s">
        <v>4149</v>
      </c>
      <c r="P60" s="230">
        <v>0.25</v>
      </c>
      <c r="Q60" s="223"/>
      <c r="R60" s="224" t="s">
        <v>4042</v>
      </c>
      <c r="S60" s="227"/>
      <c r="T60" s="24"/>
    </row>
    <row r="61" spans="1:20" ht="45" customHeight="1" x14ac:dyDescent="0.25">
      <c r="A61" s="386"/>
      <c r="B61" s="392"/>
      <c r="C61" s="387"/>
      <c r="D61" s="388"/>
      <c r="E61" s="389"/>
      <c r="F61" s="390"/>
      <c r="G61" s="385"/>
      <c r="H61" s="383"/>
      <c r="I61" s="383"/>
      <c r="J61" s="383"/>
      <c r="K61" s="383"/>
      <c r="L61" s="383"/>
      <c r="M61" s="383"/>
      <c r="N61" s="366" t="s">
        <v>4145</v>
      </c>
      <c r="O61" s="232" t="s">
        <v>4150</v>
      </c>
      <c r="P61" s="230">
        <v>0.25</v>
      </c>
      <c r="Q61" s="223"/>
      <c r="R61" s="224" t="s">
        <v>4042</v>
      </c>
      <c r="S61" s="227"/>
      <c r="T61" s="24"/>
    </row>
    <row r="62" spans="1:20" ht="45" customHeight="1" x14ac:dyDescent="0.25">
      <c r="A62" s="386"/>
      <c r="B62" s="392"/>
      <c r="C62" s="387"/>
      <c r="D62" s="388"/>
      <c r="E62" s="389"/>
      <c r="F62" s="390"/>
      <c r="G62" s="385"/>
      <c r="H62" s="383"/>
      <c r="I62" s="383"/>
      <c r="J62" s="383"/>
      <c r="K62" s="383"/>
      <c r="L62" s="383"/>
      <c r="M62" s="383"/>
      <c r="N62" s="366" t="s">
        <v>4151</v>
      </c>
      <c r="O62" s="232" t="s">
        <v>4152</v>
      </c>
      <c r="P62" s="230">
        <v>0.15</v>
      </c>
      <c r="Q62" s="223"/>
      <c r="R62" s="224" t="s">
        <v>4042</v>
      </c>
      <c r="S62" s="227"/>
      <c r="T62" s="24"/>
    </row>
    <row r="63" spans="1:20" ht="45" customHeight="1" x14ac:dyDescent="0.25">
      <c r="A63" s="386"/>
      <c r="B63" s="392"/>
      <c r="C63" s="387" t="s">
        <v>4162</v>
      </c>
      <c r="D63" s="388" t="s">
        <v>4153</v>
      </c>
      <c r="E63" s="389" t="s">
        <v>4037</v>
      </c>
      <c r="F63" s="390" t="s">
        <v>3957</v>
      </c>
      <c r="G63" s="384">
        <v>1</v>
      </c>
      <c r="H63" s="383">
        <v>1</v>
      </c>
      <c r="I63" s="383">
        <v>1</v>
      </c>
      <c r="J63" s="383">
        <v>1</v>
      </c>
      <c r="K63" s="383">
        <v>1</v>
      </c>
      <c r="L63" s="383">
        <v>1</v>
      </c>
      <c r="M63" s="383" t="s">
        <v>4052</v>
      </c>
      <c r="N63" s="366" t="s">
        <v>4154</v>
      </c>
      <c r="O63" s="232" t="s">
        <v>4158</v>
      </c>
      <c r="P63" s="230">
        <v>0.25</v>
      </c>
      <c r="Q63" s="223"/>
      <c r="R63" s="224" t="s">
        <v>4042</v>
      </c>
      <c r="S63" s="226"/>
      <c r="T63" s="24"/>
    </row>
    <row r="64" spans="1:20" ht="45" customHeight="1" x14ac:dyDescent="0.25">
      <c r="A64" s="386"/>
      <c r="B64" s="392"/>
      <c r="C64" s="387"/>
      <c r="D64" s="388"/>
      <c r="E64" s="389"/>
      <c r="F64" s="390"/>
      <c r="G64" s="385"/>
      <c r="H64" s="383"/>
      <c r="I64" s="383"/>
      <c r="J64" s="383"/>
      <c r="K64" s="383"/>
      <c r="L64" s="383"/>
      <c r="M64" s="383"/>
      <c r="N64" s="366" t="s">
        <v>4155</v>
      </c>
      <c r="O64" s="232" t="s">
        <v>4159</v>
      </c>
      <c r="P64" s="230">
        <v>0.25</v>
      </c>
      <c r="Q64" s="223"/>
      <c r="R64" s="224" t="s">
        <v>4042</v>
      </c>
      <c r="S64" s="226"/>
      <c r="T64" s="24"/>
    </row>
    <row r="65" spans="1:20" ht="45" customHeight="1" x14ac:dyDescent="0.25">
      <c r="A65" s="386"/>
      <c r="B65" s="392"/>
      <c r="C65" s="387"/>
      <c r="D65" s="388"/>
      <c r="E65" s="389"/>
      <c r="F65" s="390"/>
      <c r="G65" s="385"/>
      <c r="H65" s="383"/>
      <c r="I65" s="383"/>
      <c r="J65" s="383"/>
      <c r="K65" s="383"/>
      <c r="L65" s="383"/>
      <c r="M65" s="383"/>
      <c r="N65" s="366" t="s">
        <v>4156</v>
      </c>
      <c r="O65" s="232" t="s">
        <v>4160</v>
      </c>
      <c r="P65" s="230">
        <v>0.25</v>
      </c>
      <c r="Q65" s="223"/>
      <c r="R65" s="224" t="s">
        <v>4042</v>
      </c>
      <c r="S65" s="227"/>
      <c r="T65" s="24"/>
    </row>
    <row r="66" spans="1:20" ht="45" customHeight="1" x14ac:dyDescent="0.25">
      <c r="A66" s="386"/>
      <c r="B66" s="392"/>
      <c r="C66" s="387"/>
      <c r="D66" s="388"/>
      <c r="E66" s="389"/>
      <c r="F66" s="390"/>
      <c r="G66" s="385"/>
      <c r="H66" s="383"/>
      <c r="I66" s="383"/>
      <c r="J66" s="383"/>
      <c r="K66" s="383"/>
      <c r="L66" s="383"/>
      <c r="M66" s="383"/>
      <c r="N66" s="366" t="s">
        <v>4157</v>
      </c>
      <c r="O66" s="232" t="s">
        <v>4161</v>
      </c>
      <c r="P66" s="230">
        <v>0.25</v>
      </c>
      <c r="Q66" s="223"/>
      <c r="R66" s="224" t="s">
        <v>4042</v>
      </c>
      <c r="S66" s="227"/>
      <c r="T66" s="24"/>
    </row>
    <row r="67" spans="1:20" ht="45" customHeight="1" x14ac:dyDescent="0.25">
      <c r="A67" s="386"/>
      <c r="B67" s="392"/>
      <c r="C67" s="387" t="s">
        <v>4163</v>
      </c>
      <c r="D67" s="388" t="s">
        <v>4164</v>
      </c>
      <c r="E67" s="389" t="s">
        <v>4037</v>
      </c>
      <c r="F67" s="390" t="s">
        <v>3957</v>
      </c>
      <c r="G67" s="384">
        <v>0.8</v>
      </c>
      <c r="H67" s="383">
        <v>1</v>
      </c>
      <c r="I67" s="383">
        <v>1</v>
      </c>
      <c r="J67" s="383">
        <v>1</v>
      </c>
      <c r="K67" s="383">
        <v>1</v>
      </c>
      <c r="L67" s="383">
        <v>1</v>
      </c>
      <c r="M67" s="383" t="s">
        <v>4052</v>
      </c>
      <c r="N67" s="366">
        <v>5.0999999999999996</v>
      </c>
      <c r="O67" s="232" t="s">
        <v>4165</v>
      </c>
      <c r="P67" s="230">
        <v>0.1</v>
      </c>
      <c r="Q67" s="223"/>
      <c r="R67" s="224" t="s">
        <v>4042</v>
      </c>
      <c r="S67" s="226"/>
      <c r="T67" s="24"/>
    </row>
    <row r="68" spans="1:20" ht="45" customHeight="1" x14ac:dyDescent="0.25">
      <c r="A68" s="386"/>
      <c r="B68" s="392"/>
      <c r="C68" s="387"/>
      <c r="D68" s="388"/>
      <c r="E68" s="389"/>
      <c r="F68" s="390"/>
      <c r="G68" s="385"/>
      <c r="H68" s="383"/>
      <c r="I68" s="383"/>
      <c r="J68" s="383"/>
      <c r="K68" s="383"/>
      <c r="L68" s="383"/>
      <c r="M68" s="383"/>
      <c r="N68" s="366">
        <v>5.2</v>
      </c>
      <c r="O68" s="232" t="s">
        <v>4166</v>
      </c>
      <c r="P68" s="230">
        <v>0.15</v>
      </c>
      <c r="Q68" s="223"/>
      <c r="R68" s="224" t="s">
        <v>4042</v>
      </c>
      <c r="S68" s="226"/>
      <c r="T68" s="24"/>
    </row>
    <row r="69" spans="1:20" ht="45" customHeight="1" x14ac:dyDescent="0.25">
      <c r="A69" s="386"/>
      <c r="B69" s="392"/>
      <c r="C69" s="387"/>
      <c r="D69" s="388"/>
      <c r="E69" s="389"/>
      <c r="F69" s="390"/>
      <c r="G69" s="385"/>
      <c r="H69" s="383"/>
      <c r="I69" s="383"/>
      <c r="J69" s="383"/>
      <c r="K69" s="383"/>
      <c r="L69" s="383"/>
      <c r="M69" s="383"/>
      <c r="N69" s="366">
        <v>5.3</v>
      </c>
      <c r="O69" s="232" t="s">
        <v>4167</v>
      </c>
      <c r="P69" s="230">
        <v>0.3</v>
      </c>
      <c r="Q69" s="223"/>
      <c r="R69" s="224" t="s">
        <v>4042</v>
      </c>
      <c r="S69" s="227"/>
      <c r="T69" s="24"/>
    </row>
    <row r="70" spans="1:20" ht="45" customHeight="1" x14ac:dyDescent="0.25">
      <c r="A70" s="386"/>
      <c r="B70" s="392"/>
      <c r="C70" s="387"/>
      <c r="D70" s="388"/>
      <c r="E70" s="389"/>
      <c r="F70" s="390"/>
      <c r="G70" s="385"/>
      <c r="H70" s="383"/>
      <c r="I70" s="383"/>
      <c r="J70" s="383"/>
      <c r="K70" s="383"/>
      <c r="L70" s="383"/>
      <c r="M70" s="383"/>
      <c r="N70" s="366">
        <v>5.4</v>
      </c>
      <c r="O70" s="232" t="s">
        <v>4168</v>
      </c>
      <c r="P70" s="230">
        <v>0.45</v>
      </c>
      <c r="Q70" s="223"/>
      <c r="R70" s="224" t="s">
        <v>4042</v>
      </c>
      <c r="S70" s="227"/>
      <c r="T70" s="24"/>
    </row>
    <row r="71" spans="1:20" ht="45" customHeight="1" x14ac:dyDescent="0.25">
      <c r="A71" s="386"/>
      <c r="B71" s="392"/>
      <c r="C71" s="387">
        <v>9.4</v>
      </c>
      <c r="D71" s="388"/>
      <c r="E71" s="389" t="s">
        <v>4037</v>
      </c>
      <c r="F71" s="390" t="s">
        <v>3957</v>
      </c>
      <c r="G71" s="384">
        <v>0.9</v>
      </c>
      <c r="H71" s="383">
        <v>1</v>
      </c>
      <c r="I71" s="383">
        <v>1</v>
      </c>
      <c r="J71" s="383">
        <v>1</v>
      </c>
      <c r="K71" s="383">
        <v>1</v>
      </c>
      <c r="L71" s="383">
        <v>1</v>
      </c>
      <c r="M71" s="383" t="s">
        <v>4052</v>
      </c>
      <c r="N71" s="366">
        <v>5.0999999999999996</v>
      </c>
      <c r="O71" s="232"/>
      <c r="P71" s="230">
        <v>0.25</v>
      </c>
      <c r="Q71" s="223"/>
      <c r="R71" s="224" t="s">
        <v>4042</v>
      </c>
      <c r="S71" s="226"/>
      <c r="T71" s="24"/>
    </row>
    <row r="72" spans="1:20" ht="45" customHeight="1" x14ac:dyDescent="0.25">
      <c r="A72" s="386"/>
      <c r="B72" s="392"/>
      <c r="C72" s="387"/>
      <c r="D72" s="388"/>
      <c r="E72" s="389"/>
      <c r="F72" s="390"/>
      <c r="G72" s="385"/>
      <c r="H72" s="383"/>
      <c r="I72" s="383"/>
      <c r="J72" s="383"/>
      <c r="K72" s="383"/>
      <c r="L72" s="383"/>
      <c r="M72" s="383"/>
      <c r="N72" s="366">
        <v>5.2</v>
      </c>
      <c r="O72" s="232"/>
      <c r="P72" s="230">
        <v>0.25</v>
      </c>
      <c r="Q72" s="223"/>
      <c r="R72" s="224" t="s">
        <v>4042</v>
      </c>
      <c r="S72" s="226"/>
      <c r="T72" s="24"/>
    </row>
    <row r="73" spans="1:20" ht="45" customHeight="1" x14ac:dyDescent="0.25">
      <c r="A73" s="386"/>
      <c r="B73" s="392"/>
      <c r="C73" s="387"/>
      <c r="D73" s="388"/>
      <c r="E73" s="389"/>
      <c r="F73" s="390"/>
      <c r="G73" s="385"/>
      <c r="H73" s="383"/>
      <c r="I73" s="383"/>
      <c r="J73" s="383"/>
      <c r="K73" s="383"/>
      <c r="L73" s="383"/>
      <c r="M73" s="383"/>
      <c r="N73" s="366">
        <v>5.3</v>
      </c>
      <c r="O73" s="232"/>
      <c r="P73" s="230">
        <v>0.25</v>
      </c>
      <c r="Q73" s="223"/>
      <c r="R73" s="224" t="s">
        <v>4042</v>
      </c>
      <c r="S73" s="227"/>
      <c r="T73" s="24"/>
    </row>
    <row r="74" spans="1:20" ht="45" customHeight="1" x14ac:dyDescent="0.25">
      <c r="A74" s="386"/>
      <c r="B74" s="392"/>
      <c r="C74" s="387"/>
      <c r="D74" s="388"/>
      <c r="E74" s="389"/>
      <c r="F74" s="390"/>
      <c r="G74" s="385"/>
      <c r="H74" s="383"/>
      <c r="I74" s="383"/>
      <c r="J74" s="383"/>
      <c r="K74" s="383"/>
      <c r="L74" s="383"/>
      <c r="M74" s="383"/>
      <c r="N74" s="366">
        <v>5.4</v>
      </c>
      <c r="O74" s="232"/>
      <c r="P74" s="230">
        <v>0.25</v>
      </c>
      <c r="Q74" s="223"/>
      <c r="R74" s="224" t="s">
        <v>4042</v>
      </c>
      <c r="S74" s="227"/>
      <c r="T74" s="24"/>
    </row>
    <row r="75" spans="1:20" ht="45" customHeight="1" x14ac:dyDescent="0.25">
      <c r="A75" s="386"/>
      <c r="B75" s="392"/>
      <c r="C75" s="387" t="s">
        <v>4115</v>
      </c>
      <c r="D75" s="388" t="s">
        <v>4110</v>
      </c>
      <c r="E75" s="389" t="s">
        <v>4037</v>
      </c>
      <c r="F75" s="390" t="s">
        <v>3957</v>
      </c>
      <c r="G75" s="384">
        <v>0.9</v>
      </c>
      <c r="H75" s="383">
        <v>1</v>
      </c>
      <c r="I75" s="383">
        <v>1</v>
      </c>
      <c r="J75" s="383">
        <v>1</v>
      </c>
      <c r="K75" s="383">
        <v>1</v>
      </c>
      <c r="L75" s="383">
        <v>1</v>
      </c>
      <c r="M75" s="383" t="s">
        <v>4052</v>
      </c>
      <c r="N75" s="366">
        <v>5.0999999999999996</v>
      </c>
      <c r="O75" s="232"/>
      <c r="P75" s="230">
        <v>0.25</v>
      </c>
      <c r="Q75" s="223"/>
      <c r="R75" s="224" t="s">
        <v>4042</v>
      </c>
      <c r="S75" s="226"/>
      <c r="T75" s="24"/>
    </row>
    <row r="76" spans="1:20" ht="45" customHeight="1" x14ac:dyDescent="0.25">
      <c r="A76" s="386"/>
      <c r="B76" s="392"/>
      <c r="C76" s="387"/>
      <c r="D76" s="388"/>
      <c r="E76" s="389"/>
      <c r="F76" s="390"/>
      <c r="G76" s="385"/>
      <c r="H76" s="383"/>
      <c r="I76" s="383"/>
      <c r="J76" s="383"/>
      <c r="K76" s="383"/>
      <c r="L76" s="383"/>
      <c r="M76" s="383"/>
      <c r="N76" s="366">
        <v>5.2</v>
      </c>
      <c r="O76" s="232"/>
      <c r="P76" s="230">
        <v>0.25</v>
      </c>
      <c r="Q76" s="223"/>
      <c r="R76" s="224" t="s">
        <v>4042</v>
      </c>
      <c r="S76" s="226"/>
      <c r="T76" s="24"/>
    </row>
    <row r="77" spans="1:20" ht="45" customHeight="1" x14ac:dyDescent="0.25">
      <c r="A77" s="386"/>
      <c r="B77" s="392"/>
      <c r="C77" s="387"/>
      <c r="D77" s="388"/>
      <c r="E77" s="389"/>
      <c r="F77" s="390"/>
      <c r="G77" s="385"/>
      <c r="H77" s="383"/>
      <c r="I77" s="383"/>
      <c r="J77" s="383"/>
      <c r="K77" s="383"/>
      <c r="L77" s="383"/>
      <c r="M77" s="383"/>
      <c r="N77" s="366">
        <v>5.3</v>
      </c>
      <c r="O77" s="232"/>
      <c r="P77" s="230">
        <v>0.25</v>
      </c>
      <c r="Q77" s="223"/>
      <c r="R77" s="224" t="s">
        <v>4042</v>
      </c>
      <c r="S77" s="227"/>
      <c r="T77" s="24"/>
    </row>
    <row r="78" spans="1:20" ht="45" customHeight="1" x14ac:dyDescent="0.25">
      <c r="A78" s="386"/>
      <c r="B78" s="392"/>
      <c r="C78" s="387"/>
      <c r="D78" s="388"/>
      <c r="E78" s="389"/>
      <c r="F78" s="390"/>
      <c r="G78" s="385"/>
      <c r="H78" s="383"/>
      <c r="I78" s="383"/>
      <c r="J78" s="383"/>
      <c r="K78" s="383"/>
      <c r="L78" s="383"/>
      <c r="M78" s="383"/>
      <c r="N78" s="366">
        <v>5.4</v>
      </c>
      <c r="O78" s="232"/>
      <c r="P78" s="230">
        <v>0.25</v>
      </c>
      <c r="Q78" s="223"/>
      <c r="R78" s="224" t="s">
        <v>4042</v>
      </c>
      <c r="S78" s="227"/>
      <c r="T78" s="24"/>
    </row>
    <row r="79" spans="1:20" ht="45" customHeight="1" x14ac:dyDescent="0.25">
      <c r="A79" s="386"/>
      <c r="B79" s="392"/>
      <c r="C79" s="387" t="s">
        <v>4115</v>
      </c>
      <c r="D79" s="388" t="s">
        <v>4110</v>
      </c>
      <c r="E79" s="389" t="s">
        <v>4037</v>
      </c>
      <c r="F79" s="390" t="s">
        <v>3957</v>
      </c>
      <c r="G79" s="384">
        <v>0.9</v>
      </c>
      <c r="H79" s="383">
        <v>1</v>
      </c>
      <c r="I79" s="383">
        <v>1</v>
      </c>
      <c r="J79" s="383">
        <v>1</v>
      </c>
      <c r="K79" s="383">
        <v>1</v>
      </c>
      <c r="L79" s="383">
        <v>1</v>
      </c>
      <c r="M79" s="383" t="s">
        <v>4052</v>
      </c>
      <c r="N79" s="366">
        <v>5.0999999999999996</v>
      </c>
      <c r="O79" s="232"/>
      <c r="P79" s="230">
        <v>0.25</v>
      </c>
      <c r="Q79" s="223"/>
      <c r="R79" s="224" t="s">
        <v>4042</v>
      </c>
      <c r="S79" s="226"/>
      <c r="T79" s="24"/>
    </row>
    <row r="80" spans="1:20" ht="45" customHeight="1" x14ac:dyDescent="0.25">
      <c r="A80" s="386"/>
      <c r="B80" s="392"/>
      <c r="C80" s="387"/>
      <c r="D80" s="388"/>
      <c r="E80" s="389"/>
      <c r="F80" s="390"/>
      <c r="G80" s="385"/>
      <c r="H80" s="383"/>
      <c r="I80" s="383"/>
      <c r="J80" s="383"/>
      <c r="K80" s="383"/>
      <c r="L80" s="383"/>
      <c r="M80" s="383"/>
      <c r="N80" s="366">
        <v>5.2</v>
      </c>
      <c r="O80" s="232"/>
      <c r="P80" s="230">
        <v>0.25</v>
      </c>
      <c r="Q80" s="223"/>
      <c r="R80" s="224" t="s">
        <v>4042</v>
      </c>
      <c r="S80" s="226"/>
      <c r="T80" s="24"/>
    </row>
    <row r="81" spans="1:20" ht="45" customHeight="1" x14ac:dyDescent="0.25">
      <c r="A81" s="386"/>
      <c r="B81" s="392"/>
      <c r="C81" s="387"/>
      <c r="D81" s="388"/>
      <c r="E81" s="389"/>
      <c r="F81" s="390"/>
      <c r="G81" s="385"/>
      <c r="H81" s="383"/>
      <c r="I81" s="383"/>
      <c r="J81" s="383"/>
      <c r="K81" s="383"/>
      <c r="L81" s="383"/>
      <c r="M81" s="383"/>
      <c r="N81" s="366">
        <v>5.3</v>
      </c>
      <c r="O81" s="232"/>
      <c r="P81" s="230">
        <v>0.25</v>
      </c>
      <c r="Q81" s="223"/>
      <c r="R81" s="224" t="s">
        <v>4042</v>
      </c>
      <c r="S81" s="227"/>
      <c r="T81" s="24"/>
    </row>
    <row r="82" spans="1:20" ht="45" customHeight="1" x14ac:dyDescent="0.25">
      <c r="A82" s="386"/>
      <c r="B82" s="392"/>
      <c r="C82" s="387"/>
      <c r="D82" s="388"/>
      <c r="E82" s="389"/>
      <c r="F82" s="390"/>
      <c r="G82" s="385"/>
      <c r="H82" s="383"/>
      <c r="I82" s="383"/>
      <c r="J82" s="383"/>
      <c r="K82" s="383"/>
      <c r="L82" s="383"/>
      <c r="M82" s="383"/>
      <c r="N82" s="366">
        <v>5.4</v>
      </c>
      <c r="O82" s="232"/>
      <c r="P82" s="230">
        <v>0.25</v>
      </c>
      <c r="Q82" s="223"/>
      <c r="R82" s="224" t="s">
        <v>4042</v>
      </c>
      <c r="S82" s="227"/>
      <c r="T82" s="24"/>
    </row>
    <row r="83" spans="1:20" ht="45" customHeight="1" x14ac:dyDescent="0.25">
      <c r="A83" s="386"/>
      <c r="B83" s="392"/>
      <c r="C83" s="387" t="s">
        <v>4115</v>
      </c>
      <c r="D83" s="388" t="s">
        <v>4110</v>
      </c>
      <c r="E83" s="389" t="s">
        <v>4037</v>
      </c>
      <c r="F83" s="390" t="s">
        <v>3957</v>
      </c>
      <c r="G83" s="384">
        <v>0.9</v>
      </c>
      <c r="H83" s="383">
        <v>1</v>
      </c>
      <c r="I83" s="383">
        <v>1</v>
      </c>
      <c r="J83" s="383">
        <v>1</v>
      </c>
      <c r="K83" s="383">
        <v>1</v>
      </c>
      <c r="L83" s="383">
        <v>1</v>
      </c>
      <c r="M83" s="383" t="s">
        <v>4052</v>
      </c>
      <c r="N83" s="366">
        <v>5.0999999999999996</v>
      </c>
      <c r="O83" s="232"/>
      <c r="P83" s="230">
        <v>0.25</v>
      </c>
      <c r="Q83" s="223"/>
      <c r="R83" s="224" t="s">
        <v>4042</v>
      </c>
      <c r="S83" s="226"/>
      <c r="T83" s="24"/>
    </row>
    <row r="84" spans="1:20" ht="45" customHeight="1" x14ac:dyDescent="0.25">
      <c r="A84" s="386"/>
      <c r="B84" s="392"/>
      <c r="C84" s="387"/>
      <c r="D84" s="388"/>
      <c r="E84" s="389"/>
      <c r="F84" s="390"/>
      <c r="G84" s="385"/>
      <c r="H84" s="383"/>
      <c r="I84" s="383"/>
      <c r="J84" s="383"/>
      <c r="K84" s="383"/>
      <c r="L84" s="383"/>
      <c r="M84" s="383"/>
      <c r="N84" s="366">
        <v>5.2</v>
      </c>
      <c r="O84" s="232"/>
      <c r="P84" s="230">
        <v>0.25</v>
      </c>
      <c r="Q84" s="223"/>
      <c r="R84" s="224" t="s">
        <v>4042</v>
      </c>
      <c r="S84" s="226"/>
      <c r="T84" s="24"/>
    </row>
    <row r="85" spans="1:20" ht="45" customHeight="1" x14ac:dyDescent="0.25">
      <c r="A85" s="386"/>
      <c r="B85" s="392"/>
      <c r="C85" s="387"/>
      <c r="D85" s="388"/>
      <c r="E85" s="389"/>
      <c r="F85" s="390"/>
      <c r="G85" s="385"/>
      <c r="H85" s="383"/>
      <c r="I85" s="383"/>
      <c r="J85" s="383"/>
      <c r="K85" s="383"/>
      <c r="L85" s="383"/>
      <c r="M85" s="383"/>
      <c r="N85" s="366">
        <v>5.3</v>
      </c>
      <c r="O85" s="232"/>
      <c r="P85" s="230">
        <v>0.25</v>
      </c>
      <c r="Q85" s="223"/>
      <c r="R85" s="224" t="s">
        <v>4042</v>
      </c>
      <c r="S85" s="227"/>
      <c r="T85" s="24"/>
    </row>
    <row r="86" spans="1:20" ht="45" customHeight="1" x14ac:dyDescent="0.25">
      <c r="A86" s="386"/>
      <c r="B86" s="392"/>
      <c r="C86" s="387"/>
      <c r="D86" s="388"/>
      <c r="E86" s="389"/>
      <c r="F86" s="390"/>
      <c r="G86" s="385"/>
      <c r="H86" s="383"/>
      <c r="I86" s="383"/>
      <c r="J86" s="383"/>
      <c r="K86" s="383"/>
      <c r="L86" s="383"/>
      <c r="M86" s="383"/>
      <c r="N86" s="366">
        <v>5.4</v>
      </c>
      <c r="O86" s="232"/>
      <c r="P86" s="230">
        <v>0.25</v>
      </c>
      <c r="Q86" s="223"/>
      <c r="R86" s="224" t="s">
        <v>4042</v>
      </c>
      <c r="S86" s="227"/>
      <c r="T86" s="24"/>
    </row>
    <row r="87" spans="1:20" ht="45" customHeight="1" x14ac:dyDescent="0.25">
      <c r="A87" s="386"/>
      <c r="B87" s="392"/>
      <c r="C87" s="387" t="s">
        <v>4115</v>
      </c>
      <c r="D87" s="388" t="s">
        <v>4110</v>
      </c>
      <c r="E87" s="389" t="s">
        <v>4037</v>
      </c>
      <c r="F87" s="390" t="s">
        <v>3957</v>
      </c>
      <c r="G87" s="384">
        <v>0.9</v>
      </c>
      <c r="H87" s="383">
        <v>1</v>
      </c>
      <c r="I87" s="383">
        <v>1</v>
      </c>
      <c r="J87" s="383">
        <v>1</v>
      </c>
      <c r="K87" s="383">
        <v>1</v>
      </c>
      <c r="L87" s="383">
        <v>1</v>
      </c>
      <c r="M87" s="383" t="s">
        <v>4052</v>
      </c>
      <c r="N87" s="366">
        <v>5.0999999999999996</v>
      </c>
      <c r="O87" s="232"/>
      <c r="P87" s="230">
        <v>0.25</v>
      </c>
      <c r="Q87" s="223"/>
      <c r="R87" s="224" t="s">
        <v>4042</v>
      </c>
      <c r="S87" s="226"/>
      <c r="T87" s="24"/>
    </row>
    <row r="88" spans="1:20" ht="45" customHeight="1" x14ac:dyDescent="0.25">
      <c r="A88" s="386"/>
      <c r="B88" s="392"/>
      <c r="C88" s="387"/>
      <c r="D88" s="388"/>
      <c r="E88" s="389"/>
      <c r="F88" s="390"/>
      <c r="G88" s="385"/>
      <c r="H88" s="383"/>
      <c r="I88" s="383"/>
      <c r="J88" s="383"/>
      <c r="K88" s="383"/>
      <c r="L88" s="383"/>
      <c r="M88" s="383"/>
      <c r="N88" s="366">
        <v>5.2</v>
      </c>
      <c r="O88" s="232"/>
      <c r="P88" s="230">
        <v>0.25</v>
      </c>
      <c r="Q88" s="223"/>
      <c r="R88" s="224" t="s">
        <v>4042</v>
      </c>
      <c r="S88" s="226"/>
      <c r="T88" s="24"/>
    </row>
    <row r="89" spans="1:20" ht="45" customHeight="1" x14ac:dyDescent="0.25">
      <c r="A89" s="386"/>
      <c r="B89" s="392"/>
      <c r="C89" s="387"/>
      <c r="D89" s="388"/>
      <c r="E89" s="389"/>
      <c r="F89" s="390"/>
      <c r="G89" s="385"/>
      <c r="H89" s="383"/>
      <c r="I89" s="383"/>
      <c r="J89" s="383"/>
      <c r="K89" s="383"/>
      <c r="L89" s="383"/>
      <c r="M89" s="383"/>
      <c r="N89" s="366">
        <v>5.3</v>
      </c>
      <c r="O89" s="232"/>
      <c r="P89" s="230">
        <v>0.25</v>
      </c>
      <c r="Q89" s="223"/>
      <c r="R89" s="224" t="s">
        <v>4042</v>
      </c>
      <c r="S89" s="227"/>
      <c r="T89" s="24"/>
    </row>
    <row r="90" spans="1:20" ht="45" customHeight="1" x14ac:dyDescent="0.25">
      <c r="A90" s="386"/>
      <c r="B90" s="392"/>
      <c r="C90" s="387"/>
      <c r="D90" s="388"/>
      <c r="E90" s="389"/>
      <c r="F90" s="390"/>
      <c r="G90" s="385"/>
      <c r="H90" s="383"/>
      <c r="I90" s="383"/>
      <c r="J90" s="383"/>
      <c r="K90" s="383"/>
      <c r="L90" s="383"/>
      <c r="M90" s="383"/>
      <c r="N90" s="366">
        <v>5.4</v>
      </c>
      <c r="O90" s="232"/>
      <c r="P90" s="230">
        <v>0.25</v>
      </c>
      <c r="Q90" s="223"/>
      <c r="R90" s="224" t="s">
        <v>4042</v>
      </c>
      <c r="S90" s="227"/>
      <c r="T90" s="24"/>
    </row>
    <row r="91" spans="1:20" ht="45" customHeight="1" x14ac:dyDescent="0.25">
      <c r="A91" s="386"/>
      <c r="B91" s="392"/>
      <c r="C91" s="387" t="s">
        <v>4115</v>
      </c>
      <c r="D91" s="388" t="s">
        <v>4110</v>
      </c>
      <c r="E91" s="389" t="s">
        <v>4037</v>
      </c>
      <c r="F91" s="390" t="s">
        <v>3957</v>
      </c>
      <c r="G91" s="384">
        <v>0.9</v>
      </c>
      <c r="H91" s="383">
        <v>1</v>
      </c>
      <c r="I91" s="383">
        <v>1</v>
      </c>
      <c r="J91" s="383">
        <v>1</v>
      </c>
      <c r="K91" s="383">
        <v>1</v>
      </c>
      <c r="L91" s="383">
        <v>1</v>
      </c>
      <c r="M91" s="383" t="s">
        <v>4052</v>
      </c>
      <c r="N91" s="366">
        <v>5.0999999999999996</v>
      </c>
      <c r="O91" s="232"/>
      <c r="P91" s="230">
        <v>0.25</v>
      </c>
      <c r="Q91" s="223"/>
      <c r="R91" s="224" t="s">
        <v>4042</v>
      </c>
      <c r="S91" s="226"/>
      <c r="T91" s="24"/>
    </row>
    <row r="92" spans="1:20" ht="45" customHeight="1" x14ac:dyDescent="0.25">
      <c r="A92" s="386"/>
      <c r="B92" s="392"/>
      <c r="C92" s="387"/>
      <c r="D92" s="388"/>
      <c r="E92" s="389"/>
      <c r="F92" s="390"/>
      <c r="G92" s="385"/>
      <c r="H92" s="383"/>
      <c r="I92" s="383"/>
      <c r="J92" s="383"/>
      <c r="K92" s="383"/>
      <c r="L92" s="383"/>
      <c r="M92" s="383"/>
      <c r="N92" s="366">
        <v>5.2</v>
      </c>
      <c r="O92" s="232"/>
      <c r="P92" s="230">
        <v>0.25</v>
      </c>
      <c r="Q92" s="223"/>
      <c r="R92" s="224" t="s">
        <v>4042</v>
      </c>
      <c r="S92" s="226"/>
      <c r="T92" s="24"/>
    </row>
    <row r="93" spans="1:20" ht="45" customHeight="1" x14ac:dyDescent="0.25">
      <c r="A93" s="386"/>
      <c r="B93" s="392"/>
      <c r="C93" s="387"/>
      <c r="D93" s="388"/>
      <c r="E93" s="389"/>
      <c r="F93" s="390"/>
      <c r="G93" s="385"/>
      <c r="H93" s="383"/>
      <c r="I93" s="383"/>
      <c r="J93" s="383"/>
      <c r="K93" s="383"/>
      <c r="L93" s="383"/>
      <c r="M93" s="383"/>
      <c r="N93" s="366">
        <v>5.3</v>
      </c>
      <c r="O93" s="232"/>
      <c r="P93" s="230">
        <v>0.25</v>
      </c>
      <c r="Q93" s="223"/>
      <c r="R93" s="224" t="s">
        <v>4042</v>
      </c>
      <c r="S93" s="227"/>
      <c r="T93" s="24"/>
    </row>
    <row r="94" spans="1:20" ht="45" customHeight="1" x14ac:dyDescent="0.25">
      <c r="A94" s="386"/>
      <c r="B94" s="392"/>
      <c r="C94" s="387"/>
      <c r="D94" s="388"/>
      <c r="E94" s="389"/>
      <c r="F94" s="390"/>
      <c r="G94" s="385"/>
      <c r="H94" s="383"/>
      <c r="I94" s="383"/>
      <c r="J94" s="383"/>
      <c r="K94" s="383"/>
      <c r="L94" s="383"/>
      <c r="M94" s="383"/>
      <c r="N94" s="366">
        <v>5.4</v>
      </c>
      <c r="O94" s="232"/>
      <c r="P94" s="230">
        <v>0.25</v>
      </c>
      <c r="Q94" s="223"/>
      <c r="R94" s="224" t="s">
        <v>4042</v>
      </c>
      <c r="S94" s="227"/>
      <c r="T94" s="24"/>
    </row>
    <row r="95" spans="1:20" ht="45" customHeight="1" x14ac:dyDescent="0.25">
      <c r="A95" s="386"/>
      <c r="B95" s="392"/>
      <c r="C95" s="387" t="s">
        <v>4115</v>
      </c>
      <c r="D95" s="388" t="s">
        <v>4110</v>
      </c>
      <c r="E95" s="389" t="s">
        <v>4037</v>
      </c>
      <c r="F95" s="390" t="s">
        <v>3957</v>
      </c>
      <c r="G95" s="384">
        <v>0.9</v>
      </c>
      <c r="H95" s="383">
        <v>1</v>
      </c>
      <c r="I95" s="383">
        <v>1</v>
      </c>
      <c r="J95" s="383">
        <v>1</v>
      </c>
      <c r="K95" s="383">
        <v>1</v>
      </c>
      <c r="L95" s="383">
        <v>1</v>
      </c>
      <c r="M95" s="383" t="s">
        <v>4052</v>
      </c>
      <c r="N95" s="366">
        <v>5.0999999999999996</v>
      </c>
      <c r="O95" s="232"/>
      <c r="P95" s="230">
        <v>0.25</v>
      </c>
      <c r="Q95" s="223"/>
      <c r="R95" s="224" t="s">
        <v>4042</v>
      </c>
      <c r="S95" s="226"/>
      <c r="T95" s="24"/>
    </row>
    <row r="96" spans="1:20" ht="45" customHeight="1" x14ac:dyDescent="0.25">
      <c r="A96" s="386"/>
      <c r="B96" s="392"/>
      <c r="C96" s="387"/>
      <c r="D96" s="388"/>
      <c r="E96" s="389"/>
      <c r="F96" s="390"/>
      <c r="G96" s="385"/>
      <c r="H96" s="383"/>
      <c r="I96" s="383"/>
      <c r="J96" s="383"/>
      <c r="K96" s="383"/>
      <c r="L96" s="383"/>
      <c r="M96" s="383"/>
      <c r="N96" s="366">
        <v>5.2</v>
      </c>
      <c r="O96" s="232"/>
      <c r="P96" s="230">
        <v>0.25</v>
      </c>
      <c r="Q96" s="223"/>
      <c r="R96" s="224" t="s">
        <v>4042</v>
      </c>
      <c r="S96" s="226"/>
      <c r="T96" s="24"/>
    </row>
    <row r="97" spans="1:20" ht="45" customHeight="1" x14ac:dyDescent="0.25">
      <c r="A97" s="386"/>
      <c r="B97" s="392"/>
      <c r="C97" s="387"/>
      <c r="D97" s="388"/>
      <c r="E97" s="389"/>
      <c r="F97" s="390"/>
      <c r="G97" s="385"/>
      <c r="H97" s="383"/>
      <c r="I97" s="383"/>
      <c r="J97" s="383"/>
      <c r="K97" s="383"/>
      <c r="L97" s="383"/>
      <c r="M97" s="383"/>
      <c r="N97" s="366">
        <v>5.3</v>
      </c>
      <c r="O97" s="232"/>
      <c r="P97" s="230">
        <v>0.25</v>
      </c>
      <c r="Q97" s="223"/>
      <c r="R97" s="224" t="s">
        <v>4042</v>
      </c>
      <c r="S97" s="227"/>
      <c r="T97" s="24"/>
    </row>
    <row r="98" spans="1:20" ht="45" customHeight="1" x14ac:dyDescent="0.25">
      <c r="A98" s="386"/>
      <c r="B98" s="392"/>
      <c r="C98" s="387"/>
      <c r="D98" s="388"/>
      <c r="E98" s="389"/>
      <c r="F98" s="390"/>
      <c r="G98" s="385"/>
      <c r="H98" s="383"/>
      <c r="I98" s="383"/>
      <c r="J98" s="383"/>
      <c r="K98" s="383"/>
      <c r="L98" s="383"/>
      <c r="M98" s="383"/>
      <c r="N98" s="366">
        <v>5.4</v>
      </c>
      <c r="O98" s="232"/>
      <c r="P98" s="230">
        <v>0.25</v>
      </c>
      <c r="Q98" s="223"/>
      <c r="R98" s="224" t="s">
        <v>4042</v>
      </c>
      <c r="S98" s="227"/>
      <c r="T98" s="24"/>
    </row>
    <row r="99" spans="1:20" ht="45" customHeight="1" x14ac:dyDescent="0.25">
      <c r="A99" s="386"/>
      <c r="B99" s="392"/>
      <c r="C99" s="387" t="s">
        <v>4115</v>
      </c>
      <c r="D99" s="388" t="s">
        <v>4110</v>
      </c>
      <c r="E99" s="389" t="s">
        <v>4037</v>
      </c>
      <c r="F99" s="390" t="s">
        <v>3957</v>
      </c>
      <c r="G99" s="384">
        <v>0.9</v>
      </c>
      <c r="H99" s="383">
        <v>1</v>
      </c>
      <c r="I99" s="383">
        <v>1</v>
      </c>
      <c r="J99" s="383">
        <v>1</v>
      </c>
      <c r="K99" s="383">
        <v>1</v>
      </c>
      <c r="L99" s="383">
        <v>1</v>
      </c>
      <c r="M99" s="383" t="s">
        <v>4052</v>
      </c>
      <c r="N99" s="366">
        <v>5.0999999999999996</v>
      </c>
      <c r="O99" s="232"/>
      <c r="P99" s="230">
        <v>0.25</v>
      </c>
      <c r="Q99" s="223"/>
      <c r="R99" s="224" t="s">
        <v>4042</v>
      </c>
      <c r="S99" s="226"/>
      <c r="T99" s="24"/>
    </row>
    <row r="100" spans="1:20" ht="45" customHeight="1" x14ac:dyDescent="0.25">
      <c r="A100" s="386"/>
      <c r="B100" s="392"/>
      <c r="C100" s="387"/>
      <c r="D100" s="388"/>
      <c r="E100" s="389"/>
      <c r="F100" s="390"/>
      <c r="G100" s="385"/>
      <c r="H100" s="383"/>
      <c r="I100" s="383"/>
      <c r="J100" s="383"/>
      <c r="K100" s="383"/>
      <c r="L100" s="383"/>
      <c r="M100" s="383"/>
      <c r="N100" s="366">
        <v>5.2</v>
      </c>
      <c r="O100" s="232"/>
      <c r="P100" s="230">
        <v>0.25</v>
      </c>
      <c r="Q100" s="223"/>
      <c r="R100" s="224" t="s">
        <v>4042</v>
      </c>
      <c r="S100" s="226"/>
      <c r="T100" s="24"/>
    </row>
    <row r="101" spans="1:20" ht="45" customHeight="1" x14ac:dyDescent="0.25">
      <c r="A101" s="386"/>
      <c r="B101" s="392"/>
      <c r="C101" s="387"/>
      <c r="D101" s="388"/>
      <c r="E101" s="389"/>
      <c r="F101" s="390"/>
      <c r="G101" s="385"/>
      <c r="H101" s="383"/>
      <c r="I101" s="383"/>
      <c r="J101" s="383"/>
      <c r="K101" s="383"/>
      <c r="L101" s="383"/>
      <c r="M101" s="383"/>
      <c r="N101" s="366">
        <v>5.3</v>
      </c>
      <c r="O101" s="232"/>
      <c r="P101" s="230">
        <v>0.25</v>
      </c>
      <c r="Q101" s="223"/>
      <c r="R101" s="224" t="s">
        <v>4042</v>
      </c>
      <c r="S101" s="227"/>
      <c r="T101" s="24"/>
    </row>
    <row r="102" spans="1:20" ht="45" customHeight="1" x14ac:dyDescent="0.25">
      <c r="A102" s="386"/>
      <c r="B102" s="392"/>
      <c r="C102" s="387"/>
      <c r="D102" s="388"/>
      <c r="E102" s="389"/>
      <c r="F102" s="390"/>
      <c r="G102" s="385"/>
      <c r="H102" s="383"/>
      <c r="I102" s="383"/>
      <c r="J102" s="383"/>
      <c r="K102" s="383"/>
      <c r="L102" s="383"/>
      <c r="M102" s="383"/>
      <c r="N102" s="366">
        <v>5.4</v>
      </c>
      <c r="O102" s="232"/>
      <c r="P102" s="230">
        <v>0.25</v>
      </c>
      <c r="Q102" s="223"/>
      <c r="R102" s="224" t="s">
        <v>4042</v>
      </c>
      <c r="S102" s="227"/>
      <c r="T102" s="24"/>
    </row>
    <row r="103" spans="1:20" ht="45" customHeight="1" x14ac:dyDescent="0.25">
      <c r="A103" s="367"/>
      <c r="B103" s="392"/>
      <c r="C103" s="359"/>
      <c r="D103" s="360"/>
      <c r="E103" s="362"/>
      <c r="F103" s="361"/>
      <c r="G103" s="368"/>
      <c r="H103" s="369"/>
      <c r="I103" s="369"/>
      <c r="J103" s="369"/>
      <c r="K103" s="369"/>
      <c r="L103" s="369"/>
      <c r="M103" s="369"/>
      <c r="N103" s="366"/>
      <c r="O103" s="232"/>
      <c r="P103" s="230"/>
      <c r="Q103" s="223"/>
      <c r="R103" s="224"/>
      <c r="S103" s="227"/>
      <c r="T103" s="24"/>
    </row>
    <row r="104" spans="1:20" ht="45" customHeight="1" x14ac:dyDescent="0.25">
      <c r="A104" s="367"/>
      <c r="B104" s="392"/>
      <c r="C104" s="359"/>
      <c r="D104" s="360"/>
      <c r="E104" s="362"/>
      <c r="F104" s="361"/>
      <c r="G104" s="368"/>
      <c r="H104" s="369"/>
      <c r="I104" s="369"/>
      <c r="J104" s="369"/>
      <c r="K104" s="369"/>
      <c r="L104" s="369"/>
      <c r="M104" s="369"/>
      <c r="N104" s="366"/>
      <c r="O104" s="232"/>
      <c r="P104" s="230"/>
      <c r="Q104" s="223"/>
      <c r="R104" s="224"/>
      <c r="S104" s="227"/>
      <c r="T104" s="24"/>
    </row>
    <row r="105" spans="1:20" ht="45" customHeight="1" x14ac:dyDescent="0.25">
      <c r="A105" s="367"/>
      <c r="B105" s="392"/>
      <c r="C105" s="359"/>
      <c r="D105" s="360"/>
      <c r="E105" s="362"/>
      <c r="F105" s="361"/>
      <c r="G105" s="368"/>
      <c r="H105" s="369"/>
      <c r="I105" s="369"/>
      <c r="J105" s="369"/>
      <c r="K105" s="369"/>
      <c r="L105" s="369"/>
      <c r="M105" s="369"/>
      <c r="N105" s="366"/>
      <c r="O105" s="232"/>
      <c r="P105" s="230"/>
      <c r="Q105" s="223"/>
      <c r="R105" s="224"/>
      <c r="S105" s="227"/>
      <c r="T105" s="24"/>
    </row>
    <row r="106" spans="1:20" ht="45" customHeight="1" x14ac:dyDescent="0.25">
      <c r="A106" s="367"/>
      <c r="B106" s="392"/>
      <c r="C106" s="359"/>
      <c r="D106" s="360"/>
      <c r="E106" s="362"/>
      <c r="F106" s="361"/>
      <c r="G106" s="368"/>
      <c r="H106" s="369"/>
      <c r="I106" s="369"/>
      <c r="J106" s="369"/>
      <c r="K106" s="369"/>
      <c r="L106" s="369"/>
      <c r="M106" s="369"/>
      <c r="N106" s="366"/>
      <c r="O106" s="232"/>
      <c r="P106" s="230"/>
      <c r="Q106" s="223"/>
      <c r="R106" s="224"/>
      <c r="S106" s="227"/>
      <c r="T106" s="24"/>
    </row>
    <row r="107" spans="1:20" ht="45" customHeight="1" x14ac:dyDescent="0.25">
      <c r="A107" s="367"/>
      <c r="B107" s="392"/>
      <c r="C107" s="359"/>
      <c r="D107" s="360"/>
      <c r="E107" s="362"/>
      <c r="F107" s="361"/>
      <c r="G107" s="368"/>
      <c r="H107" s="369"/>
      <c r="I107" s="369"/>
      <c r="J107" s="369"/>
      <c r="K107" s="369"/>
      <c r="L107" s="369"/>
      <c r="M107" s="369"/>
      <c r="N107" s="366"/>
      <c r="O107" s="232"/>
      <c r="P107" s="230"/>
      <c r="Q107" s="223"/>
      <c r="R107" s="224"/>
      <c r="S107" s="227"/>
      <c r="T107" s="24"/>
    </row>
    <row r="108" spans="1:20" ht="45" customHeight="1" x14ac:dyDescent="0.25">
      <c r="A108" s="367"/>
      <c r="B108" s="392"/>
      <c r="C108" s="359"/>
      <c r="D108" s="360"/>
      <c r="E108" s="362"/>
      <c r="F108" s="361"/>
      <c r="G108" s="368"/>
      <c r="H108" s="369"/>
      <c r="I108" s="369"/>
      <c r="J108" s="369"/>
      <c r="K108" s="369"/>
      <c r="L108" s="369"/>
      <c r="M108" s="369"/>
      <c r="N108" s="366"/>
      <c r="O108" s="232"/>
      <c r="P108" s="230"/>
      <c r="Q108" s="223"/>
      <c r="R108" s="224"/>
      <c r="S108" s="227"/>
      <c r="T108" s="24"/>
    </row>
    <row r="109" spans="1:20" ht="45" customHeight="1" x14ac:dyDescent="0.25">
      <c r="A109" s="367"/>
      <c r="B109" s="392"/>
      <c r="C109" s="359"/>
      <c r="D109" s="360"/>
      <c r="E109" s="362"/>
      <c r="F109" s="361"/>
      <c r="G109" s="368"/>
      <c r="H109" s="369"/>
      <c r="I109" s="369"/>
      <c r="J109" s="369"/>
      <c r="K109" s="369"/>
      <c r="L109" s="369"/>
      <c r="M109" s="369"/>
      <c r="N109" s="366"/>
      <c r="O109" s="232"/>
      <c r="P109" s="230"/>
      <c r="Q109" s="223"/>
      <c r="R109" s="224"/>
      <c r="S109" s="227"/>
      <c r="T109" s="24"/>
    </row>
    <row r="110" spans="1:20" ht="45" customHeight="1" x14ac:dyDescent="0.25">
      <c r="A110" s="367"/>
      <c r="B110" s="392"/>
      <c r="C110" s="359"/>
      <c r="D110" s="360"/>
      <c r="E110" s="362"/>
      <c r="F110" s="361"/>
      <c r="G110" s="368"/>
      <c r="H110" s="369"/>
      <c r="I110" s="369"/>
      <c r="J110" s="369"/>
      <c r="K110" s="369"/>
      <c r="L110" s="369"/>
      <c r="M110" s="369"/>
      <c r="N110" s="366"/>
      <c r="O110" s="232"/>
      <c r="P110" s="230"/>
      <c r="Q110" s="223"/>
      <c r="R110" s="224"/>
      <c r="S110" s="227"/>
      <c r="T110" s="24"/>
    </row>
    <row r="111" spans="1:20" ht="45" customHeight="1" x14ac:dyDescent="0.25">
      <c r="A111" s="367"/>
      <c r="B111" s="392"/>
      <c r="C111" s="359"/>
      <c r="D111" s="360"/>
      <c r="E111" s="362"/>
      <c r="F111" s="361"/>
      <c r="G111" s="368"/>
      <c r="H111" s="369"/>
      <c r="I111" s="369"/>
      <c r="J111" s="369"/>
      <c r="K111" s="369"/>
      <c r="L111" s="369"/>
      <c r="M111" s="369"/>
      <c r="N111" s="366"/>
      <c r="O111" s="232"/>
      <c r="P111" s="230"/>
      <c r="Q111" s="223"/>
      <c r="R111" s="224"/>
      <c r="S111" s="227"/>
      <c r="T111" s="24"/>
    </row>
    <row r="112" spans="1:20" ht="45" customHeight="1" x14ac:dyDescent="0.25">
      <c r="A112" s="367"/>
      <c r="B112" s="392"/>
      <c r="C112" s="359"/>
      <c r="D112" s="360"/>
      <c r="E112" s="362"/>
      <c r="F112" s="361"/>
      <c r="G112" s="368"/>
      <c r="H112" s="369"/>
      <c r="I112" s="369"/>
      <c r="J112" s="369"/>
      <c r="K112" s="369"/>
      <c r="L112" s="369"/>
      <c r="M112" s="369"/>
      <c r="N112" s="366"/>
      <c r="O112" s="232"/>
      <c r="P112" s="230"/>
      <c r="Q112" s="223"/>
      <c r="R112" s="224"/>
      <c r="S112" s="227"/>
      <c r="T112" s="24"/>
    </row>
    <row r="113" spans="1:20" ht="45" customHeight="1" x14ac:dyDescent="0.25">
      <c r="A113" s="367"/>
      <c r="B113" s="392"/>
      <c r="C113" s="359"/>
      <c r="D113" s="360"/>
      <c r="E113" s="362"/>
      <c r="F113" s="361"/>
      <c r="G113" s="368"/>
      <c r="H113" s="369"/>
      <c r="I113" s="369"/>
      <c r="J113" s="369"/>
      <c r="K113" s="369"/>
      <c r="L113" s="369"/>
      <c r="M113" s="369"/>
      <c r="N113" s="366"/>
      <c r="O113" s="232"/>
      <c r="P113" s="230"/>
      <c r="Q113" s="223"/>
      <c r="R113" s="224"/>
      <c r="S113" s="227"/>
      <c r="T113" s="24"/>
    </row>
    <row r="114" spans="1:20" ht="45" customHeight="1" x14ac:dyDescent="0.25">
      <c r="A114" s="367"/>
      <c r="B114" s="392"/>
      <c r="C114" s="359"/>
      <c r="D114" s="360"/>
      <c r="E114" s="362"/>
      <c r="F114" s="361"/>
      <c r="G114" s="368"/>
      <c r="H114" s="369"/>
      <c r="I114" s="369"/>
      <c r="J114" s="369"/>
      <c r="K114" s="369"/>
      <c r="L114" s="369"/>
      <c r="M114" s="369"/>
      <c r="N114" s="366"/>
      <c r="O114" s="232"/>
      <c r="P114" s="230"/>
      <c r="Q114" s="223"/>
      <c r="R114" s="224"/>
      <c r="S114" s="227"/>
      <c r="T114" s="24"/>
    </row>
    <row r="115" spans="1:20" ht="45" customHeight="1" x14ac:dyDescent="0.25">
      <c r="A115" s="367"/>
      <c r="B115" s="392"/>
      <c r="C115" s="359"/>
      <c r="D115" s="360"/>
      <c r="E115" s="362"/>
      <c r="F115" s="361"/>
      <c r="G115" s="368"/>
      <c r="H115" s="369"/>
      <c r="I115" s="369"/>
      <c r="J115" s="369"/>
      <c r="K115" s="369"/>
      <c r="L115" s="369"/>
      <c r="M115" s="369"/>
      <c r="N115" s="366"/>
      <c r="O115" s="232"/>
      <c r="P115" s="230"/>
      <c r="Q115" s="223"/>
      <c r="R115" s="224"/>
      <c r="S115" s="227"/>
      <c r="T115" s="24"/>
    </row>
    <row r="116" spans="1:20" ht="45" customHeight="1" x14ac:dyDescent="0.25">
      <c r="A116" s="367"/>
      <c r="B116" s="392"/>
      <c r="C116" s="359"/>
      <c r="D116" s="360"/>
      <c r="E116" s="362"/>
      <c r="F116" s="361"/>
      <c r="G116" s="368"/>
      <c r="H116" s="369"/>
      <c r="I116" s="369"/>
      <c r="J116" s="369"/>
      <c r="K116" s="369"/>
      <c r="L116" s="369"/>
      <c r="M116" s="369"/>
      <c r="N116" s="366"/>
      <c r="O116" s="232"/>
      <c r="P116" s="230"/>
      <c r="Q116" s="223"/>
      <c r="R116" s="224"/>
      <c r="S116" s="227"/>
      <c r="T116" s="24"/>
    </row>
    <row r="117" spans="1:20" ht="45" customHeight="1" x14ac:dyDescent="0.25">
      <c r="A117" s="367"/>
      <c r="B117" s="392"/>
      <c r="C117" s="359"/>
      <c r="D117" s="360"/>
      <c r="E117" s="362"/>
      <c r="F117" s="361"/>
      <c r="G117" s="368"/>
      <c r="H117" s="369"/>
      <c r="I117" s="369"/>
      <c r="J117" s="369"/>
      <c r="K117" s="369"/>
      <c r="L117" s="369"/>
      <c r="M117" s="369"/>
      <c r="N117" s="366"/>
      <c r="O117" s="232"/>
      <c r="P117" s="230"/>
      <c r="Q117" s="223"/>
      <c r="R117" s="224"/>
      <c r="S117" s="227"/>
      <c r="T117" s="24"/>
    </row>
    <row r="118" spans="1:20" ht="45" customHeight="1" x14ac:dyDescent="0.25">
      <c r="A118" s="367"/>
      <c r="B118" s="392"/>
      <c r="C118" s="359"/>
      <c r="D118" s="360"/>
      <c r="E118" s="362"/>
      <c r="F118" s="361"/>
      <c r="G118" s="368"/>
      <c r="H118" s="369"/>
      <c r="I118" s="369"/>
      <c r="J118" s="369"/>
      <c r="K118" s="369"/>
      <c r="L118" s="369"/>
      <c r="M118" s="369"/>
      <c r="N118" s="366"/>
      <c r="O118" s="232"/>
      <c r="P118" s="230"/>
      <c r="Q118" s="223"/>
      <c r="R118" s="224"/>
      <c r="S118" s="227"/>
      <c r="T118" s="24"/>
    </row>
    <row r="119" spans="1:20" ht="45" customHeight="1" x14ac:dyDescent="0.25">
      <c r="A119" s="367"/>
      <c r="B119" s="392"/>
      <c r="C119" s="359"/>
      <c r="D119" s="360"/>
      <c r="E119" s="362"/>
      <c r="F119" s="361"/>
      <c r="G119" s="368"/>
      <c r="H119" s="369"/>
      <c r="I119" s="369"/>
      <c r="J119" s="369"/>
      <c r="K119" s="369"/>
      <c r="L119" s="369"/>
      <c r="M119" s="369"/>
      <c r="N119" s="366"/>
      <c r="O119" s="232"/>
      <c r="P119" s="230"/>
      <c r="Q119" s="223"/>
      <c r="R119" s="224"/>
      <c r="S119" s="227"/>
      <c r="T119" s="24"/>
    </row>
    <row r="120" spans="1:20" ht="45" customHeight="1" x14ac:dyDescent="0.25">
      <c r="A120" s="367"/>
      <c r="B120" s="392"/>
      <c r="C120" s="359"/>
      <c r="D120" s="360"/>
      <c r="E120" s="362"/>
      <c r="F120" s="361"/>
      <c r="G120" s="368"/>
      <c r="H120" s="369"/>
      <c r="I120" s="369"/>
      <c r="J120" s="369"/>
      <c r="K120" s="369"/>
      <c r="L120" s="369"/>
      <c r="M120" s="369"/>
      <c r="N120" s="366"/>
      <c r="O120" s="232"/>
      <c r="P120" s="230"/>
      <c r="Q120" s="223"/>
      <c r="R120" s="224"/>
      <c r="S120" s="227"/>
      <c r="T120" s="24"/>
    </row>
    <row r="121" spans="1:20" ht="45" customHeight="1" x14ac:dyDescent="0.25">
      <c r="A121" s="367"/>
      <c r="B121" s="392"/>
      <c r="C121" s="359"/>
      <c r="D121" s="360"/>
      <c r="E121" s="362"/>
      <c r="F121" s="361"/>
      <c r="G121" s="368"/>
      <c r="H121" s="369"/>
      <c r="I121" s="369"/>
      <c r="J121" s="369"/>
      <c r="K121" s="369"/>
      <c r="L121" s="369"/>
      <c r="M121" s="369"/>
      <c r="N121" s="366"/>
      <c r="O121" s="232"/>
      <c r="P121" s="230"/>
      <c r="Q121" s="223"/>
      <c r="R121" s="224"/>
      <c r="S121" s="227"/>
      <c r="T121" s="24"/>
    </row>
    <row r="122" spans="1:20" ht="45" customHeight="1" x14ac:dyDescent="0.25">
      <c r="A122" s="367"/>
      <c r="B122" s="392"/>
      <c r="C122" s="359"/>
      <c r="D122" s="360"/>
      <c r="E122" s="362"/>
      <c r="F122" s="361"/>
      <c r="G122" s="368"/>
      <c r="H122" s="369"/>
      <c r="I122" s="369"/>
      <c r="J122" s="369"/>
      <c r="K122" s="369"/>
      <c r="L122" s="369"/>
      <c r="M122" s="369"/>
      <c r="N122" s="366"/>
      <c r="O122" s="232"/>
      <c r="P122" s="230"/>
      <c r="Q122" s="223"/>
      <c r="R122" s="224"/>
      <c r="S122" s="227"/>
      <c r="T122" s="24"/>
    </row>
    <row r="123" spans="1:20" ht="45" customHeight="1" x14ac:dyDescent="0.25">
      <c r="A123" s="367"/>
      <c r="B123" s="392"/>
      <c r="C123" s="359"/>
      <c r="D123" s="360"/>
      <c r="E123" s="362"/>
      <c r="F123" s="361"/>
      <c r="G123" s="368"/>
      <c r="H123" s="369"/>
      <c r="I123" s="369"/>
      <c r="J123" s="369"/>
      <c r="K123" s="369"/>
      <c r="L123" s="369"/>
      <c r="M123" s="369"/>
      <c r="N123" s="366"/>
      <c r="O123" s="232"/>
      <c r="P123" s="230"/>
      <c r="Q123" s="223"/>
      <c r="R123" s="224"/>
      <c r="S123" s="227"/>
      <c r="T123" s="24"/>
    </row>
    <row r="124" spans="1:20" ht="45" customHeight="1" x14ac:dyDescent="0.25">
      <c r="A124" s="367"/>
      <c r="B124" s="392"/>
      <c r="C124" s="359"/>
      <c r="D124" s="360"/>
      <c r="E124" s="362"/>
      <c r="F124" s="361"/>
      <c r="G124" s="368"/>
      <c r="H124" s="369"/>
      <c r="I124" s="369"/>
      <c r="J124" s="369"/>
      <c r="K124" s="369"/>
      <c r="L124" s="369"/>
      <c r="M124" s="369"/>
      <c r="N124" s="366"/>
      <c r="O124" s="232"/>
      <c r="P124" s="230"/>
      <c r="Q124" s="223"/>
      <c r="R124" s="224"/>
      <c r="S124" s="227"/>
      <c r="T124" s="24"/>
    </row>
    <row r="125" spans="1:20" ht="45" customHeight="1" x14ac:dyDescent="0.25">
      <c r="A125" s="367"/>
      <c r="B125" s="392"/>
      <c r="C125" s="359"/>
      <c r="D125" s="360"/>
      <c r="E125" s="362"/>
      <c r="F125" s="361"/>
      <c r="G125" s="368"/>
      <c r="H125" s="369"/>
      <c r="I125" s="369"/>
      <c r="J125" s="369"/>
      <c r="K125" s="369"/>
      <c r="L125" s="369"/>
      <c r="M125" s="369"/>
      <c r="N125" s="366"/>
      <c r="O125" s="232"/>
      <c r="P125" s="230"/>
      <c r="Q125" s="223"/>
      <c r="R125" s="224"/>
      <c r="S125" s="227"/>
      <c r="T125" s="24"/>
    </row>
    <row r="126" spans="1:20" ht="45" customHeight="1" x14ac:dyDescent="0.25">
      <c r="A126" s="367"/>
      <c r="B126" s="392"/>
      <c r="C126" s="359"/>
      <c r="D126" s="360"/>
      <c r="E126" s="362"/>
      <c r="F126" s="361"/>
      <c r="G126" s="368"/>
      <c r="H126" s="369"/>
      <c r="I126" s="369"/>
      <c r="J126" s="369"/>
      <c r="K126" s="369"/>
      <c r="L126" s="369"/>
      <c r="M126" s="369"/>
      <c r="N126" s="366"/>
      <c r="O126" s="232"/>
      <c r="P126" s="230"/>
      <c r="Q126" s="223"/>
      <c r="R126" s="224"/>
      <c r="S126" s="227"/>
      <c r="T126" s="24"/>
    </row>
    <row r="127" spans="1:20" ht="45" customHeight="1" x14ac:dyDescent="0.25">
      <c r="A127" s="367"/>
      <c r="B127" s="392"/>
      <c r="C127" s="359"/>
      <c r="D127" s="360"/>
      <c r="E127" s="362"/>
      <c r="F127" s="361"/>
      <c r="G127" s="368"/>
      <c r="H127" s="369"/>
      <c r="I127" s="369"/>
      <c r="J127" s="369"/>
      <c r="K127" s="369"/>
      <c r="L127" s="369"/>
      <c r="M127" s="369"/>
      <c r="N127" s="366"/>
      <c r="O127" s="232"/>
      <c r="P127" s="230"/>
      <c r="Q127" s="223"/>
      <c r="R127" s="224"/>
      <c r="S127" s="227"/>
      <c r="T127" s="24"/>
    </row>
    <row r="128" spans="1:20" ht="45" customHeight="1" x14ac:dyDescent="0.25">
      <c r="A128" s="367"/>
      <c r="B128" s="392"/>
      <c r="C128" s="359"/>
      <c r="D128" s="360"/>
      <c r="E128" s="362"/>
      <c r="F128" s="361"/>
      <c r="G128" s="368"/>
      <c r="H128" s="369"/>
      <c r="I128" s="369"/>
      <c r="J128" s="369"/>
      <c r="K128" s="369"/>
      <c r="L128" s="369"/>
      <c r="M128" s="369"/>
      <c r="N128" s="366"/>
      <c r="O128" s="232"/>
      <c r="P128" s="230"/>
      <c r="Q128" s="223"/>
      <c r="R128" s="224"/>
      <c r="S128" s="227"/>
      <c r="T128" s="24"/>
    </row>
    <row r="129" spans="1:20" ht="45" customHeight="1" x14ac:dyDescent="0.25">
      <c r="A129" s="367"/>
      <c r="B129" s="392"/>
      <c r="C129" s="359"/>
      <c r="D129" s="360"/>
      <c r="E129" s="362"/>
      <c r="F129" s="361"/>
      <c r="G129" s="368"/>
      <c r="H129" s="369"/>
      <c r="I129" s="369"/>
      <c r="J129" s="369"/>
      <c r="K129" s="369"/>
      <c r="L129" s="369"/>
      <c r="M129" s="369"/>
      <c r="N129" s="366"/>
      <c r="O129" s="232"/>
      <c r="P129" s="230"/>
      <c r="Q129" s="223"/>
      <c r="R129" s="224"/>
      <c r="S129" s="227"/>
      <c r="T129" s="24"/>
    </row>
    <row r="130" spans="1:20" ht="45" customHeight="1" x14ac:dyDescent="0.25">
      <c r="A130" s="367"/>
      <c r="B130" s="392"/>
      <c r="C130" s="359"/>
      <c r="D130" s="360"/>
      <c r="E130" s="362"/>
      <c r="F130" s="361"/>
      <c r="G130" s="368"/>
      <c r="H130" s="369"/>
      <c r="I130" s="369"/>
      <c r="J130" s="369"/>
      <c r="K130" s="369"/>
      <c r="L130" s="369"/>
      <c r="M130" s="369"/>
      <c r="N130" s="366"/>
      <c r="O130" s="232"/>
      <c r="P130" s="230"/>
      <c r="Q130" s="223"/>
      <c r="R130" s="224"/>
      <c r="S130" s="227"/>
      <c r="T130" s="24"/>
    </row>
    <row r="131" spans="1:20" ht="45" customHeight="1" x14ac:dyDescent="0.25">
      <c r="A131" s="367"/>
      <c r="B131" s="392"/>
      <c r="C131" s="359"/>
      <c r="D131" s="360"/>
      <c r="E131" s="362"/>
      <c r="F131" s="361"/>
      <c r="G131" s="368"/>
      <c r="H131" s="369"/>
      <c r="I131" s="369"/>
      <c r="J131" s="369"/>
      <c r="K131" s="369"/>
      <c r="L131" s="369"/>
      <c r="M131" s="369"/>
      <c r="N131" s="366"/>
      <c r="O131" s="232"/>
      <c r="P131" s="230"/>
      <c r="Q131" s="223"/>
      <c r="R131" s="224"/>
      <c r="S131" s="227"/>
      <c r="T131" s="24"/>
    </row>
    <row r="132" spans="1:20" ht="45" customHeight="1" x14ac:dyDescent="0.25">
      <c r="A132" s="367"/>
      <c r="B132" s="392"/>
      <c r="C132" s="359"/>
      <c r="D132" s="360"/>
      <c r="E132" s="362"/>
      <c r="F132" s="361"/>
      <c r="G132" s="368"/>
      <c r="H132" s="369"/>
      <c r="I132" s="369"/>
      <c r="J132" s="369"/>
      <c r="K132" s="369"/>
      <c r="L132" s="369"/>
      <c r="M132" s="369"/>
      <c r="N132" s="366"/>
      <c r="O132" s="232"/>
      <c r="P132" s="230"/>
      <c r="Q132" s="223"/>
      <c r="R132" s="224"/>
      <c r="S132" s="227"/>
      <c r="T132" s="24"/>
    </row>
    <row r="133" spans="1:20" ht="45" customHeight="1" x14ac:dyDescent="0.25">
      <c r="A133" s="367"/>
      <c r="B133" s="392"/>
      <c r="C133" s="359"/>
      <c r="D133" s="360"/>
      <c r="E133" s="362"/>
      <c r="F133" s="361"/>
      <c r="G133" s="368"/>
      <c r="H133" s="369"/>
      <c r="I133" s="369"/>
      <c r="J133" s="369"/>
      <c r="K133" s="369"/>
      <c r="L133" s="369"/>
      <c r="M133" s="369"/>
      <c r="N133" s="366"/>
      <c r="O133" s="232"/>
      <c r="P133" s="230"/>
      <c r="Q133" s="223"/>
      <c r="R133" s="224"/>
      <c r="S133" s="227"/>
      <c r="T133" s="24"/>
    </row>
    <row r="134" spans="1:20" ht="45" customHeight="1" x14ac:dyDescent="0.25">
      <c r="A134" s="367"/>
      <c r="B134" s="392"/>
      <c r="C134" s="359"/>
      <c r="D134" s="360"/>
      <c r="E134" s="362"/>
      <c r="F134" s="361"/>
      <c r="G134" s="368"/>
      <c r="H134" s="369"/>
      <c r="I134" s="369"/>
      <c r="J134" s="369"/>
      <c r="K134" s="369"/>
      <c r="L134" s="369"/>
      <c r="M134" s="369"/>
      <c r="N134" s="366"/>
      <c r="O134" s="232"/>
      <c r="P134" s="230"/>
      <c r="Q134" s="223"/>
      <c r="R134" s="224"/>
      <c r="S134" s="227"/>
      <c r="T134" s="24"/>
    </row>
    <row r="135" spans="1:20" ht="45" customHeight="1" x14ac:dyDescent="0.25">
      <c r="A135" s="367"/>
      <c r="B135" s="392"/>
      <c r="C135" s="359"/>
      <c r="D135" s="360"/>
      <c r="E135" s="362"/>
      <c r="F135" s="361"/>
      <c r="G135" s="368"/>
      <c r="H135" s="369"/>
      <c r="I135" s="369"/>
      <c r="J135" s="369"/>
      <c r="K135" s="369"/>
      <c r="L135" s="369"/>
      <c r="M135" s="369"/>
      <c r="N135" s="366"/>
      <c r="O135" s="232"/>
      <c r="P135" s="230"/>
      <c r="Q135" s="223"/>
      <c r="R135" s="224"/>
      <c r="S135" s="227"/>
      <c r="T135" s="24"/>
    </row>
    <row r="136" spans="1:20" ht="45" customHeight="1" x14ac:dyDescent="0.25">
      <c r="A136" s="367"/>
      <c r="B136" s="392"/>
      <c r="C136" s="359"/>
      <c r="D136" s="360"/>
      <c r="E136" s="362"/>
      <c r="F136" s="361"/>
      <c r="G136" s="368"/>
      <c r="H136" s="369"/>
      <c r="I136" s="369"/>
      <c r="J136" s="369"/>
      <c r="K136" s="369"/>
      <c r="L136" s="369"/>
      <c r="M136" s="369"/>
      <c r="N136" s="366"/>
      <c r="O136" s="232"/>
      <c r="P136" s="230"/>
      <c r="Q136" s="223"/>
      <c r="R136" s="224"/>
      <c r="S136" s="227"/>
      <c r="T136" s="24"/>
    </row>
    <row r="137" spans="1:20" ht="45" customHeight="1" x14ac:dyDescent="0.25">
      <c r="A137" s="367"/>
      <c r="B137" s="392"/>
      <c r="C137" s="359"/>
      <c r="D137" s="360"/>
      <c r="E137" s="362"/>
      <c r="F137" s="361"/>
      <c r="G137" s="368"/>
      <c r="H137" s="369"/>
      <c r="I137" s="369"/>
      <c r="J137" s="369"/>
      <c r="K137" s="369"/>
      <c r="L137" s="369"/>
      <c r="M137" s="369"/>
      <c r="N137" s="366"/>
      <c r="O137" s="232"/>
      <c r="P137" s="230"/>
      <c r="Q137" s="223"/>
      <c r="R137" s="224"/>
      <c r="S137" s="227"/>
      <c r="T137" s="24"/>
    </row>
    <row r="138" spans="1:20" ht="45" customHeight="1" x14ac:dyDescent="0.25">
      <c r="A138" s="367"/>
      <c r="B138" s="392"/>
      <c r="C138" s="359"/>
      <c r="D138" s="360"/>
      <c r="E138" s="362"/>
      <c r="F138" s="361"/>
      <c r="G138" s="368"/>
      <c r="H138" s="369"/>
      <c r="I138" s="369"/>
      <c r="J138" s="369"/>
      <c r="K138" s="369"/>
      <c r="L138" s="369"/>
      <c r="M138" s="369"/>
      <c r="N138" s="366"/>
      <c r="O138" s="232"/>
      <c r="P138" s="230"/>
      <c r="Q138" s="223"/>
      <c r="R138" s="224"/>
      <c r="S138" s="227"/>
      <c r="T138" s="24"/>
    </row>
    <row r="139" spans="1:20" ht="45" customHeight="1" x14ac:dyDescent="0.25">
      <c r="A139" s="367"/>
      <c r="B139" s="392"/>
      <c r="C139" s="359"/>
      <c r="D139" s="360"/>
      <c r="E139" s="362"/>
      <c r="F139" s="361"/>
      <c r="G139" s="368"/>
      <c r="H139" s="369"/>
      <c r="I139" s="369"/>
      <c r="J139" s="369"/>
      <c r="K139" s="369"/>
      <c r="L139" s="369"/>
      <c r="M139" s="369"/>
      <c r="N139" s="366"/>
      <c r="O139" s="232"/>
      <c r="P139" s="230"/>
      <c r="Q139" s="223"/>
      <c r="R139" s="224"/>
      <c r="S139" s="227"/>
      <c r="T139" s="24"/>
    </row>
    <row r="140" spans="1:20" ht="45" customHeight="1" x14ac:dyDescent="0.25">
      <c r="A140" s="367"/>
      <c r="B140" s="392"/>
      <c r="C140" s="359"/>
      <c r="D140" s="360"/>
      <c r="E140" s="362"/>
      <c r="F140" s="361"/>
      <c r="G140" s="368"/>
      <c r="H140" s="369"/>
      <c r="I140" s="369"/>
      <c r="J140" s="369"/>
      <c r="K140" s="369"/>
      <c r="L140" s="369"/>
      <c r="M140" s="369"/>
      <c r="N140" s="366"/>
      <c r="O140" s="232"/>
      <c r="P140" s="230"/>
      <c r="Q140" s="223"/>
      <c r="R140" s="224"/>
      <c r="S140" s="227"/>
      <c r="T140" s="24"/>
    </row>
    <row r="141" spans="1:20" ht="45" customHeight="1" x14ac:dyDescent="0.25">
      <c r="A141" s="367"/>
      <c r="B141" s="392"/>
      <c r="C141" s="359"/>
      <c r="D141" s="360"/>
      <c r="E141" s="362"/>
      <c r="F141" s="361"/>
      <c r="G141" s="368"/>
      <c r="H141" s="369"/>
      <c r="I141" s="369"/>
      <c r="J141" s="369"/>
      <c r="K141" s="369"/>
      <c r="L141" s="369"/>
      <c r="M141" s="369"/>
      <c r="N141" s="366"/>
      <c r="O141" s="232"/>
      <c r="P141" s="230"/>
      <c r="Q141" s="223"/>
      <c r="R141" s="224"/>
      <c r="S141" s="227"/>
      <c r="T141" s="24"/>
    </row>
    <row r="142" spans="1:20" ht="45" customHeight="1" x14ac:dyDescent="0.25">
      <c r="A142" s="367"/>
      <c r="B142" s="392"/>
      <c r="C142" s="359"/>
      <c r="D142" s="360"/>
      <c r="E142" s="362"/>
      <c r="F142" s="361"/>
      <c r="G142" s="368"/>
      <c r="H142" s="369"/>
      <c r="I142" s="369"/>
      <c r="J142" s="369"/>
      <c r="K142" s="369"/>
      <c r="L142" s="369"/>
      <c r="M142" s="369"/>
      <c r="N142" s="366"/>
      <c r="O142" s="232"/>
      <c r="P142" s="230"/>
      <c r="Q142" s="223"/>
      <c r="R142" s="224"/>
      <c r="S142" s="227"/>
      <c r="T142" s="24"/>
    </row>
    <row r="143" spans="1:20" ht="45" customHeight="1" x14ac:dyDescent="0.25">
      <c r="A143" s="367"/>
      <c r="B143" s="392"/>
      <c r="C143" s="359"/>
      <c r="D143" s="360"/>
      <c r="E143" s="362"/>
      <c r="F143" s="361"/>
      <c r="G143" s="368"/>
      <c r="H143" s="369"/>
      <c r="I143" s="369"/>
      <c r="J143" s="369"/>
      <c r="K143" s="369"/>
      <c r="L143" s="369"/>
      <c r="M143" s="369"/>
      <c r="N143" s="366"/>
      <c r="O143" s="232"/>
      <c r="P143" s="230"/>
      <c r="Q143" s="223"/>
      <c r="R143" s="224"/>
      <c r="S143" s="227"/>
      <c r="T143" s="24"/>
    </row>
    <row r="144" spans="1:20" ht="45" customHeight="1" x14ac:dyDescent="0.25">
      <c r="A144" s="367"/>
      <c r="B144" s="392"/>
      <c r="C144" s="359"/>
      <c r="D144" s="360"/>
      <c r="E144" s="362"/>
      <c r="F144" s="361"/>
      <c r="G144" s="368"/>
      <c r="H144" s="369"/>
      <c r="I144" s="369"/>
      <c r="J144" s="369"/>
      <c r="K144" s="369"/>
      <c r="L144" s="369"/>
      <c r="M144" s="369"/>
      <c r="N144" s="366"/>
      <c r="O144" s="232"/>
      <c r="P144" s="230"/>
      <c r="Q144" s="223"/>
      <c r="R144" s="224"/>
      <c r="S144" s="227"/>
      <c r="T144" s="24"/>
    </row>
    <row r="145" spans="1:20" ht="45" customHeight="1" x14ac:dyDescent="0.25">
      <c r="A145" s="367"/>
      <c r="B145" s="392"/>
      <c r="C145" s="359"/>
      <c r="D145" s="360"/>
      <c r="E145" s="362"/>
      <c r="F145" s="361"/>
      <c r="G145" s="368"/>
      <c r="H145" s="369"/>
      <c r="I145" s="369"/>
      <c r="J145" s="369"/>
      <c r="K145" s="369"/>
      <c r="L145" s="369"/>
      <c r="M145" s="369"/>
      <c r="N145" s="366"/>
      <c r="O145" s="232"/>
      <c r="P145" s="230"/>
      <c r="Q145" s="223"/>
      <c r="R145" s="224"/>
      <c r="S145" s="227"/>
      <c r="T145" s="24"/>
    </row>
    <row r="146" spans="1:20" ht="45" customHeight="1" x14ac:dyDescent="0.25">
      <c r="A146" s="367"/>
      <c r="B146" s="392"/>
      <c r="C146" s="359"/>
      <c r="D146" s="360"/>
      <c r="E146" s="362"/>
      <c r="F146" s="361"/>
      <c r="G146" s="368"/>
      <c r="H146" s="369"/>
      <c r="I146" s="369"/>
      <c r="J146" s="369"/>
      <c r="K146" s="369"/>
      <c r="L146" s="369"/>
      <c r="M146" s="369"/>
      <c r="N146" s="366"/>
      <c r="O146" s="232"/>
      <c r="P146" s="230"/>
      <c r="Q146" s="223"/>
      <c r="R146" s="224"/>
      <c r="S146" s="227"/>
      <c r="T146" s="24"/>
    </row>
    <row r="147" spans="1:20" ht="45" customHeight="1" x14ac:dyDescent="0.25">
      <c r="A147" s="367"/>
      <c r="B147" s="392"/>
      <c r="C147" s="359"/>
      <c r="D147" s="360"/>
      <c r="E147" s="362"/>
      <c r="F147" s="361"/>
      <c r="G147" s="368"/>
      <c r="H147" s="369"/>
      <c r="I147" s="369"/>
      <c r="J147" s="369"/>
      <c r="K147" s="369"/>
      <c r="L147" s="369"/>
      <c r="M147" s="369"/>
      <c r="N147" s="366"/>
      <c r="O147" s="232"/>
      <c r="P147" s="230"/>
      <c r="Q147" s="223"/>
      <c r="R147" s="224"/>
      <c r="S147" s="227"/>
      <c r="T147" s="24"/>
    </row>
    <row r="148" spans="1:20" ht="45" customHeight="1" x14ac:dyDescent="0.25">
      <c r="A148" s="367"/>
      <c r="B148" s="392"/>
      <c r="C148" s="359"/>
      <c r="D148" s="360"/>
      <c r="E148" s="362"/>
      <c r="F148" s="361"/>
      <c r="G148" s="368"/>
      <c r="H148" s="369"/>
      <c r="I148" s="369"/>
      <c r="J148" s="369"/>
      <c r="K148" s="369"/>
      <c r="L148" s="369"/>
      <c r="M148" s="369"/>
      <c r="N148" s="366"/>
      <c r="O148" s="232"/>
      <c r="P148" s="230"/>
      <c r="Q148" s="223"/>
      <c r="R148" s="224"/>
      <c r="S148" s="227"/>
      <c r="T148" s="24"/>
    </row>
    <row r="149" spans="1:20" ht="45" customHeight="1" x14ac:dyDescent="0.25">
      <c r="A149" s="367"/>
      <c r="B149" s="392"/>
      <c r="C149" s="359"/>
      <c r="D149" s="360"/>
      <c r="E149" s="362"/>
      <c r="F149" s="361"/>
      <c r="G149" s="368"/>
      <c r="H149" s="369"/>
      <c r="I149" s="369"/>
      <c r="J149" s="369"/>
      <c r="K149" s="369"/>
      <c r="L149" s="369"/>
      <c r="M149" s="369"/>
      <c r="N149" s="366"/>
      <c r="O149" s="232"/>
      <c r="P149" s="230"/>
      <c r="Q149" s="223"/>
      <c r="R149" s="224"/>
      <c r="S149" s="227"/>
      <c r="T149" s="24"/>
    </row>
    <row r="150" spans="1:20" ht="45" customHeight="1" x14ac:dyDescent="0.25">
      <c r="A150" s="367"/>
      <c r="B150" s="392"/>
      <c r="C150" s="359"/>
      <c r="D150" s="360"/>
      <c r="E150" s="362"/>
      <c r="F150" s="361"/>
      <c r="G150" s="368"/>
      <c r="H150" s="369"/>
      <c r="I150" s="369"/>
      <c r="J150" s="369"/>
      <c r="K150" s="369"/>
      <c r="L150" s="369"/>
      <c r="M150" s="369"/>
      <c r="N150" s="366"/>
      <c r="O150" s="232"/>
      <c r="P150" s="230"/>
      <c r="Q150" s="223"/>
      <c r="R150" s="224"/>
      <c r="S150" s="227"/>
      <c r="T150" s="24"/>
    </row>
    <row r="151" spans="1:20" ht="45" customHeight="1" x14ac:dyDescent="0.25">
      <c r="A151" s="367"/>
      <c r="B151" s="392"/>
      <c r="C151" s="359"/>
      <c r="D151" s="360"/>
      <c r="E151" s="362"/>
      <c r="F151" s="361"/>
      <c r="G151" s="368"/>
      <c r="H151" s="369"/>
      <c r="I151" s="369"/>
      <c r="J151" s="369"/>
      <c r="K151" s="369"/>
      <c r="L151" s="369"/>
      <c r="M151" s="369"/>
      <c r="N151" s="366"/>
      <c r="O151" s="232"/>
      <c r="P151" s="230"/>
      <c r="Q151" s="223"/>
      <c r="R151" s="224"/>
      <c r="S151" s="227"/>
      <c r="T151" s="24"/>
    </row>
    <row r="152" spans="1:20" ht="45" customHeight="1" x14ac:dyDescent="0.25">
      <c r="A152" s="367"/>
      <c r="B152" s="392"/>
      <c r="C152" s="359"/>
      <c r="D152" s="360"/>
      <c r="E152" s="362"/>
      <c r="F152" s="361"/>
      <c r="G152" s="368"/>
      <c r="H152" s="369"/>
      <c r="I152" s="369"/>
      <c r="J152" s="369"/>
      <c r="K152" s="369"/>
      <c r="L152" s="369"/>
      <c r="M152" s="369"/>
      <c r="N152" s="366"/>
      <c r="O152" s="232"/>
      <c r="P152" s="230"/>
      <c r="Q152" s="223"/>
      <c r="R152" s="224"/>
      <c r="S152" s="227"/>
      <c r="T152" s="24"/>
    </row>
    <row r="153" spans="1:20" ht="45" customHeight="1" x14ac:dyDescent="0.25">
      <c r="A153" s="367"/>
      <c r="B153" s="392"/>
      <c r="C153" s="359"/>
      <c r="D153" s="360"/>
      <c r="E153" s="362"/>
      <c r="F153" s="361"/>
      <c r="G153" s="368"/>
      <c r="H153" s="369"/>
      <c r="I153" s="369"/>
      <c r="J153" s="369"/>
      <c r="K153" s="369"/>
      <c r="L153" s="369"/>
      <c r="M153" s="369"/>
      <c r="N153" s="366"/>
      <c r="O153" s="232"/>
      <c r="P153" s="230"/>
      <c r="Q153" s="223"/>
      <c r="R153" s="224"/>
      <c r="S153" s="227"/>
      <c r="T153" s="24"/>
    </row>
    <row r="154" spans="1:20" ht="45" customHeight="1" x14ac:dyDescent="0.25">
      <c r="A154" s="367"/>
      <c r="B154" s="392"/>
      <c r="C154" s="359"/>
      <c r="D154" s="360"/>
      <c r="E154" s="362"/>
      <c r="F154" s="361"/>
      <c r="G154" s="368"/>
      <c r="H154" s="369"/>
      <c r="I154" s="369"/>
      <c r="J154" s="369"/>
      <c r="K154" s="369"/>
      <c r="L154" s="369"/>
      <c r="M154" s="369"/>
      <c r="N154" s="366"/>
      <c r="O154" s="232"/>
      <c r="P154" s="230"/>
      <c r="Q154" s="223"/>
      <c r="R154" s="224"/>
      <c r="S154" s="227"/>
      <c r="T154" s="24"/>
    </row>
    <row r="155" spans="1:20" ht="45" customHeight="1" x14ac:dyDescent="0.25">
      <c r="A155" s="367"/>
      <c r="B155" s="392"/>
      <c r="C155" s="359"/>
      <c r="D155" s="360"/>
      <c r="E155" s="362"/>
      <c r="F155" s="361"/>
      <c r="G155" s="368"/>
      <c r="H155" s="369"/>
      <c r="I155" s="369"/>
      <c r="J155" s="369"/>
      <c r="K155" s="369"/>
      <c r="L155" s="369"/>
      <c r="M155" s="369"/>
      <c r="N155" s="366"/>
      <c r="O155" s="232"/>
      <c r="P155" s="230"/>
      <c r="Q155" s="223"/>
      <c r="R155" s="224"/>
      <c r="S155" s="227"/>
      <c r="T155" s="24"/>
    </row>
    <row r="156" spans="1:20" ht="45" customHeight="1" x14ac:dyDescent="0.25">
      <c r="A156" s="367"/>
      <c r="B156" s="392"/>
      <c r="C156" s="359"/>
      <c r="D156" s="360"/>
      <c r="E156" s="362"/>
      <c r="F156" s="361"/>
      <c r="G156" s="368"/>
      <c r="H156" s="369"/>
      <c r="I156" s="369"/>
      <c r="J156" s="369"/>
      <c r="K156" s="369"/>
      <c r="L156" s="369"/>
      <c r="M156" s="369"/>
      <c r="N156" s="366"/>
      <c r="O156" s="232"/>
      <c r="P156" s="230"/>
      <c r="Q156" s="223"/>
      <c r="R156" s="224"/>
      <c r="S156" s="227"/>
      <c r="T156" s="24"/>
    </row>
    <row r="157" spans="1:20" ht="45" customHeight="1" x14ac:dyDescent="0.25">
      <c r="A157" s="367"/>
      <c r="B157" s="392"/>
      <c r="C157" s="359"/>
      <c r="D157" s="360"/>
      <c r="E157" s="362"/>
      <c r="F157" s="361"/>
      <c r="G157" s="368"/>
      <c r="H157" s="369"/>
      <c r="I157" s="369"/>
      <c r="J157" s="369"/>
      <c r="K157" s="369"/>
      <c r="L157" s="369"/>
      <c r="M157" s="369"/>
      <c r="N157" s="366"/>
      <c r="O157" s="232"/>
      <c r="P157" s="230"/>
      <c r="Q157" s="223"/>
      <c r="R157" s="224"/>
      <c r="S157" s="227"/>
      <c r="T157" s="24"/>
    </row>
    <row r="158" spans="1:20" ht="45" customHeight="1" x14ac:dyDescent="0.25">
      <c r="A158" s="367"/>
      <c r="B158" s="392"/>
      <c r="C158" s="359"/>
      <c r="D158" s="360"/>
      <c r="E158" s="362"/>
      <c r="F158" s="361"/>
      <c r="G158" s="368"/>
      <c r="H158" s="369"/>
      <c r="I158" s="369"/>
      <c r="J158" s="369"/>
      <c r="K158" s="369"/>
      <c r="L158" s="369"/>
      <c r="M158" s="369"/>
      <c r="N158" s="366"/>
      <c r="O158" s="232"/>
      <c r="P158" s="230"/>
      <c r="Q158" s="223"/>
      <c r="R158" s="224"/>
      <c r="S158" s="227"/>
      <c r="T158" s="24"/>
    </row>
    <row r="159" spans="1:20" ht="45" customHeight="1" x14ac:dyDescent="0.25">
      <c r="A159" s="367"/>
      <c r="B159" s="392"/>
      <c r="C159" s="359"/>
      <c r="D159" s="360"/>
      <c r="E159" s="362"/>
      <c r="F159" s="361"/>
      <c r="G159" s="368"/>
      <c r="H159" s="369"/>
      <c r="I159" s="369"/>
      <c r="J159" s="369"/>
      <c r="K159" s="369"/>
      <c r="L159" s="369"/>
      <c r="M159" s="369"/>
      <c r="N159" s="366"/>
      <c r="O159" s="232"/>
      <c r="P159" s="230"/>
      <c r="Q159" s="223"/>
      <c r="R159" s="224"/>
      <c r="S159" s="227"/>
      <c r="T159" s="24"/>
    </row>
    <row r="160" spans="1:20" ht="45" customHeight="1" x14ac:dyDescent="0.25">
      <c r="A160" s="386"/>
      <c r="B160" s="392"/>
      <c r="C160" s="387" t="s">
        <v>4116</v>
      </c>
      <c r="D160" s="388" t="s">
        <v>4110</v>
      </c>
      <c r="E160" s="389" t="s">
        <v>4037</v>
      </c>
      <c r="F160" s="390" t="s">
        <v>3957</v>
      </c>
      <c r="G160" s="384">
        <v>0.9</v>
      </c>
      <c r="H160" s="383">
        <v>1</v>
      </c>
      <c r="I160" s="383">
        <v>1</v>
      </c>
      <c r="J160" s="383">
        <v>1</v>
      </c>
      <c r="K160" s="383">
        <v>1</v>
      </c>
      <c r="L160" s="383">
        <v>1</v>
      </c>
      <c r="M160" s="383" t="s">
        <v>4052</v>
      </c>
      <c r="N160" s="366">
        <v>5.0999999999999996</v>
      </c>
      <c r="O160" s="232" t="s">
        <v>4111</v>
      </c>
      <c r="P160" s="230">
        <v>0.25</v>
      </c>
      <c r="Q160" s="223"/>
      <c r="R160" s="224" t="s">
        <v>4042</v>
      </c>
      <c r="S160" s="226"/>
      <c r="T160" s="24"/>
    </row>
    <row r="161" spans="1:21" ht="45" customHeight="1" x14ac:dyDescent="0.25">
      <c r="A161" s="386"/>
      <c r="B161" s="392"/>
      <c r="C161" s="387"/>
      <c r="D161" s="388"/>
      <c r="E161" s="389"/>
      <c r="F161" s="390"/>
      <c r="G161" s="385"/>
      <c r="H161" s="383"/>
      <c r="I161" s="383"/>
      <c r="J161" s="383"/>
      <c r="K161" s="383"/>
      <c r="L161" s="383"/>
      <c r="M161" s="383"/>
      <c r="N161" s="366">
        <v>5.2</v>
      </c>
      <c r="O161" s="232" t="s">
        <v>4112</v>
      </c>
      <c r="P161" s="230">
        <v>0.25</v>
      </c>
      <c r="Q161" s="223"/>
      <c r="R161" s="224" t="s">
        <v>4042</v>
      </c>
      <c r="S161" s="226"/>
      <c r="T161" s="24"/>
    </row>
    <row r="162" spans="1:21" ht="45" customHeight="1" x14ac:dyDescent="0.25">
      <c r="A162" s="386"/>
      <c r="B162" s="392"/>
      <c r="C162" s="387"/>
      <c r="D162" s="388"/>
      <c r="E162" s="389"/>
      <c r="F162" s="390"/>
      <c r="G162" s="385"/>
      <c r="H162" s="383"/>
      <c r="I162" s="383"/>
      <c r="J162" s="383"/>
      <c r="K162" s="383"/>
      <c r="L162" s="383"/>
      <c r="M162" s="383"/>
      <c r="N162" s="366">
        <v>5.3</v>
      </c>
      <c r="O162" s="232" t="s">
        <v>4113</v>
      </c>
      <c r="P162" s="230">
        <v>0.25</v>
      </c>
      <c r="Q162" s="223"/>
      <c r="R162" s="224" t="s">
        <v>4042</v>
      </c>
      <c r="S162" s="227"/>
      <c r="T162" s="24"/>
    </row>
    <row r="163" spans="1:21" ht="45" customHeight="1" x14ac:dyDescent="0.25">
      <c r="A163" s="386"/>
      <c r="B163" s="393"/>
      <c r="C163" s="387"/>
      <c r="D163" s="388"/>
      <c r="E163" s="389"/>
      <c r="F163" s="390"/>
      <c r="G163" s="385"/>
      <c r="H163" s="383"/>
      <c r="I163" s="383"/>
      <c r="J163" s="383"/>
      <c r="K163" s="383"/>
      <c r="L163" s="383"/>
      <c r="M163" s="383"/>
      <c r="N163" s="366">
        <v>5.4</v>
      </c>
      <c r="O163" s="232" t="s">
        <v>4114</v>
      </c>
      <c r="P163" s="230">
        <v>0.25</v>
      </c>
      <c r="Q163" s="223"/>
      <c r="R163" s="224" t="s">
        <v>4042</v>
      </c>
      <c r="S163" s="227"/>
      <c r="T163" s="24"/>
    </row>
    <row r="164" spans="1:21" s="20" customFormat="1" ht="12.75" x14ac:dyDescent="0.2">
      <c r="S164" s="365"/>
      <c r="U164" s="364"/>
    </row>
    <row r="165" spans="1:21" s="20" customFormat="1" ht="12.75" x14ac:dyDescent="0.2">
      <c r="S165" s="365"/>
      <c r="U165" s="364"/>
    </row>
    <row r="166" spans="1:21" s="20" customFormat="1" ht="12.75" x14ac:dyDescent="0.2">
      <c r="S166" s="365"/>
      <c r="U166" s="364"/>
    </row>
  </sheetData>
  <mergeCells count="289">
    <mergeCell ref="A1:O1"/>
    <mergeCell ref="B5:B18"/>
    <mergeCell ref="C15:C18"/>
    <mergeCell ref="D15:D18"/>
    <mergeCell ref="F15:F18"/>
    <mergeCell ref="D5:D7"/>
    <mergeCell ref="D8:D10"/>
    <mergeCell ref="D11:D14"/>
    <mergeCell ref="E15:E18"/>
    <mergeCell ref="C5:C14"/>
    <mergeCell ref="F5:F14"/>
    <mergeCell ref="L15:L18"/>
    <mergeCell ref="L19:L23"/>
    <mergeCell ref="L28:L31"/>
    <mergeCell ref="J24:J27"/>
    <mergeCell ref="H28:H31"/>
    <mergeCell ref="I28:I31"/>
    <mergeCell ref="J28:J31"/>
    <mergeCell ref="L32:L35"/>
    <mergeCell ref="M32:M35"/>
    <mergeCell ref="C28:C31"/>
    <mergeCell ref="D28:D31"/>
    <mergeCell ref="F28:F31"/>
    <mergeCell ref="G28:G31"/>
    <mergeCell ref="E5:E14"/>
    <mergeCell ref="D19:D23"/>
    <mergeCell ref="F19:F23"/>
    <mergeCell ref="G19:G23"/>
    <mergeCell ref="G15:G18"/>
    <mergeCell ref="E3:E4"/>
    <mergeCell ref="L3:L4"/>
    <mergeCell ref="N3:N4"/>
    <mergeCell ref="H5:H14"/>
    <mergeCell ref="I5:I14"/>
    <mergeCell ref="J5:J14"/>
    <mergeCell ref="K5:K14"/>
    <mergeCell ref="L5:L14"/>
    <mergeCell ref="G5:G14"/>
    <mergeCell ref="K24:K27"/>
    <mergeCell ref="L24:L27"/>
    <mergeCell ref="M24:M27"/>
    <mergeCell ref="K28:K31"/>
    <mergeCell ref="M28:M31"/>
    <mergeCell ref="A2:S2"/>
    <mergeCell ref="R3:R4"/>
    <mergeCell ref="S3:S4"/>
    <mergeCell ref="M3:M4"/>
    <mergeCell ref="H3:K3"/>
    <mergeCell ref="G3:G4"/>
    <mergeCell ref="B3:B4"/>
    <mergeCell ref="C3:C4"/>
    <mergeCell ref="D3:D4"/>
    <mergeCell ref="F3:F4"/>
    <mergeCell ref="B19:B31"/>
    <mergeCell ref="C19:C27"/>
    <mergeCell ref="D24:D27"/>
    <mergeCell ref="A5:A35"/>
    <mergeCell ref="B32:B35"/>
    <mergeCell ref="C32:C35"/>
    <mergeCell ref="D32:D35"/>
    <mergeCell ref="E32:E35"/>
    <mergeCell ref="M5:M14"/>
    <mergeCell ref="E28:E31"/>
    <mergeCell ref="E19:E23"/>
    <mergeCell ref="O3:O4"/>
    <mergeCell ref="P3:P4"/>
    <mergeCell ref="Q3:Q4"/>
    <mergeCell ref="A3:A4"/>
    <mergeCell ref="E24:E27"/>
    <mergeCell ref="F24:F27"/>
    <mergeCell ref="G24:G27"/>
    <mergeCell ref="H24:H27"/>
    <mergeCell ref="I24:I27"/>
    <mergeCell ref="K36:K39"/>
    <mergeCell ref="C36:C39"/>
    <mergeCell ref="D36:D39"/>
    <mergeCell ref="E36:E39"/>
    <mergeCell ref="F36:F39"/>
    <mergeCell ref="G36:G39"/>
    <mergeCell ref="H32:H35"/>
    <mergeCell ref="I32:I35"/>
    <mergeCell ref="J32:J35"/>
    <mergeCell ref="K32:K35"/>
    <mergeCell ref="F32:F35"/>
    <mergeCell ref="G32:G35"/>
    <mergeCell ref="A160:A163"/>
    <mergeCell ref="C160:C163"/>
    <mergeCell ref="D160:D163"/>
    <mergeCell ref="E160:E163"/>
    <mergeCell ref="M36:M39"/>
    <mergeCell ref="A40:A43"/>
    <mergeCell ref="B40:B43"/>
    <mergeCell ref="C40:C43"/>
    <mergeCell ref="D40:D43"/>
    <mergeCell ref="E40:E43"/>
    <mergeCell ref="F40:F43"/>
    <mergeCell ref="G40:G43"/>
    <mergeCell ref="H40:H43"/>
    <mergeCell ref="I40:I43"/>
    <mergeCell ref="J40:J43"/>
    <mergeCell ref="K40:K43"/>
    <mergeCell ref="L40:L43"/>
    <mergeCell ref="M40:M43"/>
    <mergeCell ref="L36:L39"/>
    <mergeCell ref="A36:A39"/>
    <mergeCell ref="B36:B39"/>
    <mergeCell ref="H36:H39"/>
    <mergeCell ref="I36:I39"/>
    <mergeCell ref="J36:J39"/>
    <mergeCell ref="C44:C47"/>
    <mergeCell ref="D44:D47"/>
    <mergeCell ref="E44:E47"/>
    <mergeCell ref="K160:K163"/>
    <mergeCell ref="L160:L163"/>
    <mergeCell ref="M160:M163"/>
    <mergeCell ref="B58:B163"/>
    <mergeCell ref="A58:A62"/>
    <mergeCell ref="C58:C62"/>
    <mergeCell ref="D58:D62"/>
    <mergeCell ref="E58:E62"/>
    <mergeCell ref="F58:F62"/>
    <mergeCell ref="G58:G62"/>
    <mergeCell ref="H58:H62"/>
    <mergeCell ref="I58:I62"/>
    <mergeCell ref="J58:J62"/>
    <mergeCell ref="K58:K62"/>
    <mergeCell ref="L58:L62"/>
    <mergeCell ref="M58:M62"/>
    <mergeCell ref="F160:F163"/>
    <mergeCell ref="G160:G163"/>
    <mergeCell ref="H160:H163"/>
    <mergeCell ref="I160:I163"/>
    <mergeCell ref="J160:J163"/>
    <mergeCell ref="E55:E57"/>
    <mergeCell ref="K44:K47"/>
    <mergeCell ref="L44:L47"/>
    <mergeCell ref="M44:M47"/>
    <mergeCell ref="A48:A54"/>
    <mergeCell ref="B48:B54"/>
    <mergeCell ref="C48:C54"/>
    <mergeCell ref="D48:D54"/>
    <mergeCell ref="E48:E54"/>
    <mergeCell ref="F48:F54"/>
    <mergeCell ref="G48:G54"/>
    <mergeCell ref="H48:H54"/>
    <mergeCell ref="I48:I54"/>
    <mergeCell ref="J48:J54"/>
    <mergeCell ref="K48:K54"/>
    <mergeCell ref="L48:L54"/>
    <mergeCell ref="M48:M54"/>
    <mergeCell ref="F44:F47"/>
    <mergeCell ref="G44:G47"/>
    <mergeCell ref="H44:H47"/>
    <mergeCell ref="I44:I47"/>
    <mergeCell ref="J44:J47"/>
    <mergeCell ref="A44:A47"/>
    <mergeCell ref="B44:B47"/>
    <mergeCell ref="K55:K57"/>
    <mergeCell ref="L55:L57"/>
    <mergeCell ref="M55:M57"/>
    <mergeCell ref="A63:A66"/>
    <mergeCell ref="C63:C66"/>
    <mergeCell ref="D63:D66"/>
    <mergeCell ref="E63:E66"/>
    <mergeCell ref="F63:F66"/>
    <mergeCell ref="G63:G66"/>
    <mergeCell ref="H63:H66"/>
    <mergeCell ref="I63:I66"/>
    <mergeCell ref="J63:J66"/>
    <mergeCell ref="K63:K66"/>
    <mergeCell ref="L63:L66"/>
    <mergeCell ref="M63:M66"/>
    <mergeCell ref="F55:F57"/>
    <mergeCell ref="G55:G57"/>
    <mergeCell ref="H55:H57"/>
    <mergeCell ref="I55:I57"/>
    <mergeCell ref="J55:J57"/>
    <mergeCell ref="A55:A57"/>
    <mergeCell ref="B55:B57"/>
    <mergeCell ref="C55:C57"/>
    <mergeCell ref="D55:D57"/>
    <mergeCell ref="L67:L70"/>
    <mergeCell ref="M67:M70"/>
    <mergeCell ref="A71:A74"/>
    <mergeCell ref="C71:C74"/>
    <mergeCell ref="D71:D74"/>
    <mergeCell ref="E71:E74"/>
    <mergeCell ref="F71:F74"/>
    <mergeCell ref="G71:G74"/>
    <mergeCell ref="H71:H74"/>
    <mergeCell ref="I71:I74"/>
    <mergeCell ref="J71:J74"/>
    <mergeCell ref="K71:K74"/>
    <mergeCell ref="L71:L74"/>
    <mergeCell ref="M71:M74"/>
    <mergeCell ref="G67:G70"/>
    <mergeCell ref="H67:H70"/>
    <mergeCell ref="I67:I70"/>
    <mergeCell ref="J67:J70"/>
    <mergeCell ref="K67:K70"/>
    <mergeCell ref="A67:A70"/>
    <mergeCell ref="C67:C70"/>
    <mergeCell ref="D67:D70"/>
    <mergeCell ref="E67:E70"/>
    <mergeCell ref="F67:F70"/>
    <mergeCell ref="L75:L78"/>
    <mergeCell ref="M75:M78"/>
    <mergeCell ref="A79:A82"/>
    <mergeCell ref="C79:C82"/>
    <mergeCell ref="D79:D82"/>
    <mergeCell ref="E79:E82"/>
    <mergeCell ref="F79:F82"/>
    <mergeCell ref="G79:G82"/>
    <mergeCell ref="H79:H82"/>
    <mergeCell ref="I79:I82"/>
    <mergeCell ref="J79:J82"/>
    <mergeCell ref="K79:K82"/>
    <mergeCell ref="L79:L82"/>
    <mergeCell ref="M79:M82"/>
    <mergeCell ref="G75:G78"/>
    <mergeCell ref="H75:H78"/>
    <mergeCell ref="I75:I78"/>
    <mergeCell ref="J75:J78"/>
    <mergeCell ref="K75:K78"/>
    <mergeCell ref="A75:A78"/>
    <mergeCell ref="C75:C78"/>
    <mergeCell ref="D75:D78"/>
    <mergeCell ref="E75:E78"/>
    <mergeCell ref="F75:F78"/>
    <mergeCell ref="L83:L86"/>
    <mergeCell ref="M83:M86"/>
    <mergeCell ref="A87:A90"/>
    <mergeCell ref="C87:C90"/>
    <mergeCell ref="D87:D90"/>
    <mergeCell ref="E87:E90"/>
    <mergeCell ref="F87:F90"/>
    <mergeCell ref="G87:G90"/>
    <mergeCell ref="H87:H90"/>
    <mergeCell ref="I87:I90"/>
    <mergeCell ref="J87:J90"/>
    <mergeCell ref="K87:K90"/>
    <mergeCell ref="L87:L90"/>
    <mergeCell ref="M87:M90"/>
    <mergeCell ref="G83:G86"/>
    <mergeCell ref="H83:H86"/>
    <mergeCell ref="I83:I86"/>
    <mergeCell ref="J83:J86"/>
    <mergeCell ref="K83:K86"/>
    <mergeCell ref="A83:A86"/>
    <mergeCell ref="C83:C86"/>
    <mergeCell ref="D83:D86"/>
    <mergeCell ref="E83:E86"/>
    <mergeCell ref="F83:F86"/>
    <mergeCell ref="L91:L94"/>
    <mergeCell ref="M91:M94"/>
    <mergeCell ref="A95:A98"/>
    <mergeCell ref="C95:C98"/>
    <mergeCell ref="D95:D98"/>
    <mergeCell ref="E95:E98"/>
    <mergeCell ref="F95:F98"/>
    <mergeCell ref="G95:G98"/>
    <mergeCell ref="H95:H98"/>
    <mergeCell ref="I95:I98"/>
    <mergeCell ref="J95:J98"/>
    <mergeCell ref="K95:K98"/>
    <mergeCell ref="L95:L98"/>
    <mergeCell ref="M95:M98"/>
    <mergeCell ref="G91:G94"/>
    <mergeCell ref="H91:H94"/>
    <mergeCell ref="I91:I94"/>
    <mergeCell ref="J91:J94"/>
    <mergeCell ref="K91:K94"/>
    <mergeCell ref="A91:A94"/>
    <mergeCell ref="C91:C94"/>
    <mergeCell ref="D91:D94"/>
    <mergeCell ref="E91:E94"/>
    <mergeCell ref="F91:F94"/>
    <mergeCell ref="L99:L102"/>
    <mergeCell ref="M99:M102"/>
    <mergeCell ref="G99:G102"/>
    <mergeCell ref="H99:H102"/>
    <mergeCell ref="I99:I102"/>
    <mergeCell ref="J99:J102"/>
    <mergeCell ref="K99:K102"/>
    <mergeCell ref="A99:A102"/>
    <mergeCell ref="C99:C102"/>
    <mergeCell ref="D99:D102"/>
    <mergeCell ref="E99:E102"/>
    <mergeCell ref="F99:F102"/>
  </mergeCells>
  <conditionalFormatting sqref="O5:O18">
    <cfRule type="cellIs" dxfId="38" priority="73" operator="equal">
      <formula>"ESCRIBA AQUÍ EL NOMBRE DEL CAPITULO"</formula>
    </cfRule>
  </conditionalFormatting>
  <conditionalFormatting sqref="O19:O21">
    <cfRule type="cellIs" dxfId="37" priority="74" operator="equal">
      <formula>"ESCRIBA AQUÍ EL NOMBRE DEL CAPITULO"</formula>
    </cfRule>
  </conditionalFormatting>
  <conditionalFormatting sqref="O19:O21">
    <cfRule type="cellIs" dxfId="36" priority="75" operator="equal">
      <formula>"ESCRIBA AQUÍ EL NOMBRE DEL CAPITULO"</formula>
    </cfRule>
  </conditionalFormatting>
  <conditionalFormatting sqref="O22">
    <cfRule type="cellIs" dxfId="35" priority="65" operator="equal">
      <formula>"ESCRIBA AQUÍ EL NOMBRE DEL CAPITULO"</formula>
    </cfRule>
  </conditionalFormatting>
  <conditionalFormatting sqref="O23:O27">
    <cfRule type="cellIs" dxfId="34" priority="25" operator="equal">
      <formula>"ESCRIBA AQUÍ EL NOMBRE DEL CAPITULO"</formula>
    </cfRule>
  </conditionalFormatting>
  <conditionalFormatting sqref="O28:O31">
    <cfRule type="cellIs" dxfId="33" priority="24" operator="equal">
      <formula>"ESCRIBA AQUÍ EL NOMBRE DEL CAPITULO"</formula>
    </cfRule>
  </conditionalFormatting>
  <conditionalFormatting sqref="O32:O35">
    <cfRule type="cellIs" dxfId="32" priority="23" operator="equal">
      <formula>"ESCRIBA AQUÍ EL NOMBRE DEL CAPITULO"</formula>
    </cfRule>
  </conditionalFormatting>
  <conditionalFormatting sqref="O36:O39">
    <cfRule type="cellIs" dxfId="31" priority="20" operator="equal">
      <formula>"ESCRIBA AQUÍ EL NOMBRE DEL CAPITULO"</formula>
    </cfRule>
  </conditionalFormatting>
  <conditionalFormatting sqref="O40:O43">
    <cfRule type="cellIs" dxfId="30" priority="19" operator="equal">
      <formula>"ESCRIBA AQUÍ EL NOMBRE DEL CAPITULO"</formula>
    </cfRule>
  </conditionalFormatting>
  <conditionalFormatting sqref="O160:O163">
    <cfRule type="cellIs" dxfId="29" priority="17" operator="equal">
      <formula>"ESCRIBA AQUÍ EL NOMBRE DEL CAPITULO"</formula>
    </cfRule>
  </conditionalFormatting>
  <conditionalFormatting sqref="O58:O60 O103:O159 O62">
    <cfRule type="cellIs" dxfId="28" priority="16" operator="equal">
      <formula>"ESCRIBA AQUÍ EL NOMBRE DEL CAPITULO"</formula>
    </cfRule>
  </conditionalFormatting>
  <conditionalFormatting sqref="O44:O47">
    <cfRule type="cellIs" dxfId="27" priority="15" operator="equal">
      <formula>"ESCRIBA AQUÍ EL NOMBRE DEL CAPITULO"</formula>
    </cfRule>
  </conditionalFormatting>
  <conditionalFormatting sqref="O48:O54">
    <cfRule type="cellIs" dxfId="26" priority="13" operator="equal">
      <formula>"ESCRIBA AQUÍ EL NOMBRE DEL CAPITULO"</formula>
    </cfRule>
  </conditionalFormatting>
  <conditionalFormatting sqref="O55:O57">
    <cfRule type="cellIs" dxfId="25" priority="12" operator="equal">
      <formula>"ESCRIBA AQUÍ EL NOMBRE DEL CAPITULO"</formula>
    </cfRule>
  </conditionalFormatting>
  <conditionalFormatting sqref="O99:O102">
    <cfRule type="cellIs" dxfId="24" priority="2" operator="equal">
      <formula>"ESCRIBA AQUÍ EL NOMBRE DEL CAPITULO"</formula>
    </cfRule>
  </conditionalFormatting>
  <conditionalFormatting sqref="O63:O66">
    <cfRule type="cellIs" dxfId="23" priority="11" operator="equal">
      <formula>"ESCRIBA AQUÍ EL NOMBRE DEL CAPITULO"</formula>
    </cfRule>
  </conditionalFormatting>
  <conditionalFormatting sqref="O67:O70">
    <cfRule type="cellIs" dxfId="22" priority="10" operator="equal">
      <formula>"ESCRIBA AQUÍ EL NOMBRE DEL CAPITULO"</formula>
    </cfRule>
  </conditionalFormatting>
  <conditionalFormatting sqref="O71:O74">
    <cfRule type="cellIs" dxfId="21" priority="9" operator="equal">
      <formula>"ESCRIBA AQUÍ EL NOMBRE DEL CAPITULO"</formula>
    </cfRule>
  </conditionalFormatting>
  <conditionalFormatting sqref="O75:O78">
    <cfRule type="cellIs" dxfId="20" priority="8" operator="equal">
      <formula>"ESCRIBA AQUÍ EL NOMBRE DEL CAPITULO"</formula>
    </cfRule>
  </conditionalFormatting>
  <conditionalFormatting sqref="O79:O82">
    <cfRule type="cellIs" dxfId="19" priority="7" operator="equal">
      <formula>"ESCRIBA AQUÍ EL NOMBRE DEL CAPITULO"</formula>
    </cfRule>
  </conditionalFormatting>
  <conditionalFormatting sqref="O83:O86">
    <cfRule type="cellIs" dxfId="18" priority="6" operator="equal">
      <formula>"ESCRIBA AQUÍ EL NOMBRE DEL CAPITULO"</formula>
    </cfRule>
  </conditionalFormatting>
  <conditionalFormatting sqref="O87:O90">
    <cfRule type="cellIs" dxfId="17" priority="5" operator="equal">
      <formula>"ESCRIBA AQUÍ EL NOMBRE DEL CAPITULO"</formula>
    </cfRule>
  </conditionalFormatting>
  <conditionalFormatting sqref="O91:O94">
    <cfRule type="cellIs" dxfId="16" priority="4" operator="equal">
      <formula>"ESCRIBA AQUÍ EL NOMBRE DEL CAPITULO"</formula>
    </cfRule>
  </conditionalFormatting>
  <conditionalFormatting sqref="O95:O98">
    <cfRule type="cellIs" dxfId="15" priority="3" operator="equal">
      <formula>"ESCRIBA AQUÍ EL NOMBRE DEL CAPITULO"</formula>
    </cfRule>
  </conditionalFormatting>
  <conditionalFormatting sqref="O61">
    <cfRule type="cellIs" dxfId="14" priority="1" operator="equal">
      <formula>"ESCRIBA AQUÍ EL NOMBRE DEL CAPITULO"</formula>
    </cfRule>
  </conditionalFormatting>
  <printOptions horizontalCentered="1" verticalCentered="1"/>
  <pageMargins left="0" right="0" top="0" bottom="1.3888888888888801E-3" header="0.51180555555555496" footer="0.78749999999999998"/>
  <pageSetup paperSize="182" scale="40" firstPageNumber="0" orientation="landscape" r:id="rId1"/>
  <headerFooter>
    <oddFooter>&amp;L&amp;"Arial,Normal"&amp;8Este documento es propiedad de la Administración Central del Municipio de Santiago de Cali. Prohibida su alteración o modificación por cualquier medio, sin previa autorización del Alcalde.&amp;R&amp;"Arial,Normal"&amp;8Página &amp;P de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3:K42"/>
  <sheetViews>
    <sheetView topLeftCell="D1" zoomScale="90" zoomScaleNormal="90" workbookViewId="0">
      <selection activeCell="H22" sqref="H22"/>
    </sheetView>
  </sheetViews>
  <sheetFormatPr baseColWidth="10" defaultRowHeight="15" x14ac:dyDescent="0.25"/>
  <cols>
    <col min="2" max="2" width="41" customWidth="1"/>
    <col min="3" max="3" width="29.85546875" customWidth="1"/>
    <col min="4" max="4" width="25.7109375" customWidth="1"/>
    <col min="5" max="5" width="27.7109375" customWidth="1"/>
    <col min="8" max="8" width="45.5703125" style="234" customWidth="1"/>
    <col min="9" max="9" width="32.85546875" style="234" customWidth="1"/>
    <col min="10" max="10" width="28.42578125" style="234" customWidth="1"/>
    <col min="11" max="11" width="30.7109375" style="234" customWidth="1"/>
  </cols>
  <sheetData>
    <row r="3" spans="2:11" ht="15.75" thickBot="1" x14ac:dyDescent="0.3"/>
    <row r="4" spans="2:11" ht="15.75" thickBot="1" x14ac:dyDescent="0.3">
      <c r="B4" s="469" t="s">
        <v>3988</v>
      </c>
      <c r="C4" s="470"/>
      <c r="D4" s="470"/>
      <c r="E4" s="471"/>
      <c r="F4" s="449" t="s">
        <v>3805</v>
      </c>
      <c r="G4" s="450"/>
      <c r="H4" s="451" t="s">
        <v>4002</v>
      </c>
      <c r="I4" s="452"/>
      <c r="J4" s="452"/>
      <c r="K4" s="453"/>
    </row>
    <row r="5" spans="2:11" ht="15.75" thickBot="1" x14ac:dyDescent="0.3">
      <c r="B5" s="203"/>
      <c r="C5" s="203"/>
      <c r="D5" s="203"/>
      <c r="E5" s="203"/>
      <c r="H5" s="235"/>
      <c r="I5" s="235"/>
      <c r="J5" s="235"/>
      <c r="K5" s="235"/>
    </row>
    <row r="6" spans="2:11" ht="45.75" thickBot="1" x14ac:dyDescent="0.3">
      <c r="B6" s="194" t="s">
        <v>3823</v>
      </c>
      <c r="C6" s="195" t="s">
        <v>3824</v>
      </c>
      <c r="D6" s="196" t="s">
        <v>3825</v>
      </c>
      <c r="E6" s="197" t="s">
        <v>3989</v>
      </c>
      <c r="H6" s="236" t="s">
        <v>3823</v>
      </c>
      <c r="I6" s="237" t="s">
        <v>3824</v>
      </c>
      <c r="J6" s="238" t="s">
        <v>3825</v>
      </c>
      <c r="K6" s="239" t="s">
        <v>3989</v>
      </c>
    </row>
    <row r="7" spans="2:11" ht="35.450000000000003" customHeight="1" x14ac:dyDescent="0.25">
      <c r="B7" s="198" t="s">
        <v>3981</v>
      </c>
      <c r="C7" s="466" t="s">
        <v>3826</v>
      </c>
      <c r="D7" s="472" t="s">
        <v>3983</v>
      </c>
      <c r="E7" s="222" t="s">
        <v>3984</v>
      </c>
      <c r="H7" s="240" t="s">
        <v>3981</v>
      </c>
      <c r="I7" s="454" t="s">
        <v>3826</v>
      </c>
      <c r="J7" s="456" t="s">
        <v>3983</v>
      </c>
      <c r="K7" s="241" t="s">
        <v>3984</v>
      </c>
    </row>
    <row r="8" spans="2:11" ht="39" customHeight="1" thickBot="1" x14ac:dyDescent="0.3">
      <c r="B8" s="199" t="s">
        <v>3982</v>
      </c>
      <c r="C8" s="467"/>
      <c r="D8" s="473"/>
      <c r="E8" s="200" t="s">
        <v>3993</v>
      </c>
      <c r="H8" s="242" t="s">
        <v>3982</v>
      </c>
      <c r="I8" s="455"/>
      <c r="J8" s="457"/>
      <c r="K8" s="243">
        <v>36954</v>
      </c>
    </row>
    <row r="9" spans="2:11" ht="15.75" thickBot="1" x14ac:dyDescent="0.3">
      <c r="B9" s="474" t="s">
        <v>3827</v>
      </c>
      <c r="C9" s="475"/>
      <c r="D9" s="476"/>
      <c r="E9" s="221">
        <v>30877</v>
      </c>
      <c r="H9" s="458" t="s">
        <v>3827</v>
      </c>
      <c r="I9" s="459"/>
      <c r="J9" s="460"/>
      <c r="K9" s="244">
        <f>K8</f>
        <v>36954</v>
      </c>
    </row>
    <row r="11" spans="2:11" ht="14.45" customHeight="1" x14ac:dyDescent="0.25">
      <c r="B11" s="468" t="s">
        <v>3985</v>
      </c>
      <c r="C11" s="468"/>
      <c r="D11" s="468"/>
      <c r="E11" s="468"/>
      <c r="H11" s="461" t="s">
        <v>4006</v>
      </c>
      <c r="I11" s="461"/>
      <c r="J11" s="461"/>
      <c r="K11" s="461"/>
    </row>
    <row r="12" spans="2:11" x14ac:dyDescent="0.25">
      <c r="B12" s="468"/>
      <c r="C12" s="468"/>
      <c r="D12" s="468"/>
      <c r="E12" s="468"/>
      <c r="H12" s="461"/>
      <c r="I12" s="461"/>
      <c r="J12" s="461"/>
      <c r="K12" s="461"/>
    </row>
    <row r="13" spans="2:11" ht="15.75" thickBot="1" x14ac:dyDescent="0.3">
      <c r="B13" s="204"/>
      <c r="C13" s="204"/>
      <c r="H13" s="245"/>
      <c r="I13" s="245"/>
    </row>
    <row r="14" spans="2:11" x14ac:dyDescent="0.25">
      <c r="B14" s="477" t="s">
        <v>3986</v>
      </c>
      <c r="C14" s="478"/>
      <c r="D14" s="478"/>
      <c r="E14" s="479"/>
      <c r="H14" s="442" t="s">
        <v>4003</v>
      </c>
      <c r="I14" s="443"/>
      <c r="J14" s="443"/>
      <c r="K14" s="444"/>
    </row>
    <row r="15" spans="2:11" ht="15.75" thickBot="1" x14ac:dyDescent="0.3">
      <c r="B15" s="463" t="s">
        <v>3987</v>
      </c>
      <c r="C15" s="464"/>
      <c r="D15" s="464"/>
      <c r="E15" s="465"/>
      <c r="H15" s="445" t="s">
        <v>3987</v>
      </c>
      <c r="I15" s="446"/>
      <c r="J15" s="446"/>
      <c r="K15" s="447"/>
    </row>
    <row r="16" spans="2:11" ht="17.25" thickBot="1" x14ac:dyDescent="0.3">
      <c r="B16" s="201" t="s">
        <v>3966</v>
      </c>
      <c r="C16" s="202" t="s">
        <v>3967</v>
      </c>
      <c r="D16" s="202" t="s">
        <v>3968</v>
      </c>
      <c r="E16" s="202" t="s">
        <v>3969</v>
      </c>
      <c r="H16" s="246" t="s">
        <v>3966</v>
      </c>
      <c r="I16" s="247" t="s">
        <v>3967</v>
      </c>
      <c r="J16" s="247" t="s">
        <v>3968</v>
      </c>
      <c r="K16" s="259" t="s">
        <v>3969</v>
      </c>
    </row>
    <row r="17" spans="2:11" ht="17.25" thickBot="1" x14ac:dyDescent="0.3">
      <c r="B17" s="205" t="s">
        <v>3971</v>
      </c>
      <c r="C17" s="208" t="s">
        <v>3972</v>
      </c>
      <c r="D17" s="213">
        <v>18983</v>
      </c>
      <c r="E17" s="211" t="s">
        <v>3970</v>
      </c>
      <c r="H17" s="248" t="s">
        <v>3971</v>
      </c>
      <c r="I17" s="249" t="s">
        <v>3972</v>
      </c>
      <c r="J17" s="255">
        <v>22122</v>
      </c>
      <c r="K17" s="260" t="s">
        <v>4004</v>
      </c>
    </row>
    <row r="18" spans="2:11" ht="17.25" thickBot="1" x14ac:dyDescent="0.3">
      <c r="B18" s="206" t="s">
        <v>3971</v>
      </c>
      <c r="C18" s="209" t="s">
        <v>3973</v>
      </c>
      <c r="D18" s="214">
        <v>11894</v>
      </c>
      <c r="E18" s="211" t="s">
        <v>3970</v>
      </c>
      <c r="H18" s="250" t="s">
        <v>3971</v>
      </c>
      <c r="I18" s="251" t="s">
        <v>3973</v>
      </c>
      <c r="J18" s="256">
        <v>14832</v>
      </c>
      <c r="K18" s="261" t="s">
        <v>4004</v>
      </c>
    </row>
    <row r="19" spans="2:11" ht="17.25" thickBot="1" x14ac:dyDescent="0.3">
      <c r="B19" s="206" t="s">
        <v>3974</v>
      </c>
      <c r="C19" s="209" t="s">
        <v>3990</v>
      </c>
      <c r="D19" s="214">
        <v>4685</v>
      </c>
      <c r="E19" s="211" t="s">
        <v>3970</v>
      </c>
      <c r="H19" s="250" t="s">
        <v>3974</v>
      </c>
      <c r="I19" s="251" t="s">
        <v>3990</v>
      </c>
      <c r="J19" s="256">
        <v>7590</v>
      </c>
      <c r="K19" s="261" t="s">
        <v>4004</v>
      </c>
    </row>
    <row r="20" spans="2:11" ht="17.25" thickBot="1" x14ac:dyDescent="0.3">
      <c r="B20" s="206" t="s">
        <v>3974</v>
      </c>
      <c r="C20" s="209" t="s">
        <v>3991</v>
      </c>
      <c r="D20" s="214">
        <v>1615</v>
      </c>
      <c r="E20" s="211" t="s">
        <v>3970</v>
      </c>
      <c r="H20" s="250" t="s">
        <v>3974</v>
      </c>
      <c r="I20" s="251" t="s">
        <v>3991</v>
      </c>
      <c r="J20" s="256">
        <v>2575</v>
      </c>
      <c r="K20" s="261" t="s">
        <v>4004</v>
      </c>
    </row>
    <row r="21" spans="2:11" ht="17.25" thickBot="1" x14ac:dyDescent="0.3">
      <c r="B21" s="206" t="s">
        <v>3974</v>
      </c>
      <c r="C21" s="209" t="s">
        <v>3992</v>
      </c>
      <c r="D21" s="214">
        <v>17220</v>
      </c>
      <c r="E21" s="211" t="s">
        <v>3970</v>
      </c>
      <c r="H21" s="250" t="s">
        <v>3974</v>
      </c>
      <c r="I21" s="251" t="s">
        <v>3992</v>
      </c>
      <c r="J21" s="256">
        <v>20123</v>
      </c>
      <c r="K21" s="261" t="s">
        <v>4004</v>
      </c>
    </row>
    <row r="22" spans="2:11" ht="17.25" thickBot="1" x14ac:dyDescent="0.3">
      <c r="B22" s="206" t="s">
        <v>3974</v>
      </c>
      <c r="C22" s="209" t="s">
        <v>3975</v>
      </c>
      <c r="D22" s="214">
        <v>7357</v>
      </c>
      <c r="E22" s="211" t="s">
        <v>3970</v>
      </c>
      <c r="H22" s="250" t="s">
        <v>3974</v>
      </c>
      <c r="I22" s="251" t="s">
        <v>3975</v>
      </c>
      <c r="J22" s="256">
        <v>6666</v>
      </c>
      <c r="K22" s="261" t="s">
        <v>4004</v>
      </c>
    </row>
    <row r="23" spans="2:11" ht="17.25" thickBot="1" x14ac:dyDescent="0.3">
      <c r="B23" s="206" t="s">
        <v>3976</v>
      </c>
      <c r="C23" s="209" t="s">
        <v>3977</v>
      </c>
      <c r="D23" s="214">
        <v>2179</v>
      </c>
      <c r="E23" s="211" t="s">
        <v>3970</v>
      </c>
      <c r="H23" s="250" t="s">
        <v>3976</v>
      </c>
      <c r="I23" s="251" t="s">
        <v>3977</v>
      </c>
      <c r="J23" s="256">
        <v>1556</v>
      </c>
      <c r="K23" s="261" t="s">
        <v>4004</v>
      </c>
    </row>
    <row r="24" spans="2:11" ht="17.25" thickBot="1" x14ac:dyDescent="0.3">
      <c r="B24" s="206" t="s">
        <v>3976</v>
      </c>
      <c r="C24" s="209" t="s">
        <v>3978</v>
      </c>
      <c r="D24" s="193">
        <v>3412</v>
      </c>
      <c r="E24" s="211" t="s">
        <v>3970</v>
      </c>
      <c r="H24" s="250" t="s">
        <v>3976</v>
      </c>
      <c r="I24" s="251" t="s">
        <v>3978</v>
      </c>
      <c r="J24" s="257">
        <v>5497</v>
      </c>
      <c r="K24" s="261" t="s">
        <v>4004</v>
      </c>
    </row>
    <row r="25" spans="2:11" ht="17.25" thickBot="1" x14ac:dyDescent="0.3">
      <c r="B25" s="206" t="s">
        <v>3976</v>
      </c>
      <c r="C25" s="209" t="s">
        <v>3979</v>
      </c>
      <c r="D25" s="214">
        <v>5</v>
      </c>
      <c r="E25" s="211" t="s">
        <v>3970</v>
      </c>
      <c r="H25" s="250" t="s">
        <v>3976</v>
      </c>
      <c r="I25" s="251" t="s">
        <v>3979</v>
      </c>
      <c r="J25" s="256">
        <v>5</v>
      </c>
      <c r="K25" s="261" t="s">
        <v>4004</v>
      </c>
    </row>
    <row r="26" spans="2:11" ht="17.25" thickBot="1" x14ac:dyDescent="0.3">
      <c r="B26" s="206" t="s">
        <v>3980</v>
      </c>
      <c r="C26" s="209" t="s">
        <v>3994</v>
      </c>
      <c r="D26" s="214">
        <v>1239</v>
      </c>
      <c r="E26" s="211" t="s">
        <v>3970</v>
      </c>
      <c r="H26" s="250" t="s">
        <v>3980</v>
      </c>
      <c r="I26" s="251" t="s">
        <v>3994</v>
      </c>
      <c r="J26" s="256">
        <v>2586</v>
      </c>
      <c r="K26" s="261" t="s">
        <v>4004</v>
      </c>
    </row>
    <row r="27" spans="2:11" ht="33.75" thickBot="1" x14ac:dyDescent="0.3">
      <c r="B27" s="207" t="s">
        <v>3980</v>
      </c>
      <c r="C27" s="210" t="s">
        <v>3995</v>
      </c>
      <c r="D27" s="215">
        <v>502</v>
      </c>
      <c r="E27" s="212" t="s">
        <v>3970</v>
      </c>
      <c r="H27" s="252" t="s">
        <v>3980</v>
      </c>
      <c r="I27" s="253" t="s">
        <v>3995</v>
      </c>
      <c r="J27" s="258">
        <v>628</v>
      </c>
      <c r="K27" s="262" t="s">
        <v>4004</v>
      </c>
    </row>
    <row r="30" spans="2:11" ht="14.45" customHeight="1" x14ac:dyDescent="0.25">
      <c r="B30" s="462" t="s">
        <v>3996</v>
      </c>
      <c r="C30" s="462"/>
      <c r="D30" s="462"/>
      <c r="E30" s="462"/>
      <c r="H30" s="448" t="s">
        <v>4005</v>
      </c>
      <c r="I30" s="448"/>
      <c r="J30" s="448"/>
      <c r="K30" s="448"/>
    </row>
    <row r="31" spans="2:11" x14ac:dyDescent="0.25">
      <c r="B31" s="462"/>
      <c r="C31" s="462"/>
      <c r="D31" s="462"/>
      <c r="E31" s="462"/>
      <c r="H31" s="448"/>
      <c r="I31" s="448"/>
      <c r="J31" s="448"/>
      <c r="K31" s="448"/>
    </row>
    <row r="32" spans="2:11" x14ac:dyDescent="0.25">
      <c r="B32" s="462"/>
      <c r="C32" s="462"/>
      <c r="D32" s="462"/>
      <c r="E32" s="462"/>
      <c r="H32" s="448"/>
      <c r="I32" s="448"/>
      <c r="J32" s="448"/>
      <c r="K32" s="448"/>
    </row>
    <row r="33" spans="2:11" x14ac:dyDescent="0.25">
      <c r="B33" s="462"/>
      <c r="C33" s="462"/>
      <c r="D33" s="462"/>
      <c r="E33" s="462"/>
      <c r="H33" s="448"/>
      <c r="I33" s="448"/>
      <c r="J33" s="448"/>
      <c r="K33" s="448"/>
    </row>
    <row r="34" spans="2:11" x14ac:dyDescent="0.25">
      <c r="B34" s="462"/>
      <c r="C34" s="462"/>
      <c r="D34" s="462"/>
      <c r="E34" s="462"/>
      <c r="H34" s="448"/>
      <c r="I34" s="448"/>
      <c r="J34" s="448"/>
      <c r="K34" s="448"/>
    </row>
    <row r="35" spans="2:11" x14ac:dyDescent="0.25">
      <c r="B35" s="462"/>
      <c r="C35" s="462"/>
      <c r="D35" s="462"/>
      <c r="E35" s="462"/>
      <c r="H35" s="448"/>
      <c r="I35" s="448"/>
      <c r="J35" s="448"/>
      <c r="K35" s="448"/>
    </row>
    <row r="36" spans="2:11" x14ac:dyDescent="0.25">
      <c r="B36" s="462"/>
      <c r="C36" s="462"/>
      <c r="D36" s="462"/>
      <c r="E36" s="462"/>
      <c r="H36" s="448"/>
      <c r="I36" s="448"/>
      <c r="J36" s="448"/>
      <c r="K36" s="448"/>
    </row>
    <row r="37" spans="2:11" ht="22.15" customHeight="1" x14ac:dyDescent="0.25">
      <c r="B37" s="462"/>
      <c r="C37" s="462"/>
      <c r="D37" s="462"/>
      <c r="E37" s="462"/>
      <c r="H37" s="448"/>
      <c r="I37" s="448"/>
      <c r="J37" s="448"/>
      <c r="K37" s="448"/>
    </row>
    <row r="38" spans="2:11" x14ac:dyDescent="0.25">
      <c r="B38" s="462"/>
      <c r="C38" s="462"/>
      <c r="D38" s="462"/>
      <c r="E38" s="462"/>
      <c r="H38" s="448"/>
      <c r="I38" s="448"/>
      <c r="J38" s="448"/>
      <c r="K38" s="448"/>
    </row>
    <row r="39" spans="2:11" ht="12" customHeight="1" x14ac:dyDescent="0.25">
      <c r="B39" s="462"/>
      <c r="C39" s="462"/>
      <c r="D39" s="462"/>
      <c r="E39" s="462"/>
      <c r="H39" s="448"/>
      <c r="I39" s="448"/>
      <c r="J39" s="448"/>
      <c r="K39" s="448"/>
    </row>
    <row r="40" spans="2:11" x14ac:dyDescent="0.25">
      <c r="B40" s="462"/>
      <c r="C40" s="462"/>
      <c r="D40" s="462"/>
      <c r="E40" s="462"/>
      <c r="H40" s="448"/>
      <c r="I40" s="448"/>
      <c r="J40" s="448"/>
      <c r="K40" s="448"/>
    </row>
    <row r="41" spans="2:11" x14ac:dyDescent="0.25">
      <c r="B41" s="123"/>
      <c r="C41" s="123"/>
      <c r="D41" s="123"/>
      <c r="E41" s="123"/>
      <c r="H41" s="254"/>
      <c r="I41" s="254"/>
      <c r="J41" s="254"/>
      <c r="K41" s="254"/>
    </row>
    <row r="42" spans="2:11" x14ac:dyDescent="0.25">
      <c r="B42" s="123"/>
      <c r="C42" s="123"/>
      <c r="D42" s="123"/>
      <c r="E42" s="123"/>
      <c r="H42" s="254"/>
      <c r="I42" s="254"/>
      <c r="J42" s="254"/>
      <c r="K42" s="254"/>
    </row>
  </sheetData>
  <mergeCells count="17">
    <mergeCell ref="B30:E40"/>
    <mergeCell ref="B15:E15"/>
    <mergeCell ref="C7:C8"/>
    <mergeCell ref="B11:E12"/>
    <mergeCell ref="B4:E4"/>
    <mergeCell ref="D7:D8"/>
    <mergeCell ref="B9:D9"/>
    <mergeCell ref="B14:E14"/>
    <mergeCell ref="H14:K14"/>
    <mergeCell ref="H15:K15"/>
    <mergeCell ref="H30:K40"/>
    <mergeCell ref="F4:G4"/>
    <mergeCell ref="H4:K4"/>
    <mergeCell ref="I7:I8"/>
    <mergeCell ref="J7:J8"/>
    <mergeCell ref="H9:J9"/>
    <mergeCell ref="H11:K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MK13"/>
  <sheetViews>
    <sheetView workbookViewId="0">
      <selection sqref="A1:XFD1048576"/>
    </sheetView>
  </sheetViews>
  <sheetFormatPr baseColWidth="10" defaultColWidth="9.140625" defaultRowHeight="15" x14ac:dyDescent="0.25"/>
  <cols>
    <col min="1" max="1" width="9.85546875" style="141" customWidth="1"/>
    <col min="2" max="2" width="44.42578125" style="141" customWidth="1"/>
    <col min="3" max="3" width="24.85546875" style="190" customWidth="1"/>
    <col min="4" max="4" width="13.140625" style="141" customWidth="1"/>
    <col min="5" max="1025" width="11.42578125" style="141"/>
    <col min="1026" max="16384" width="9.140625" style="175"/>
  </cols>
  <sheetData>
    <row r="1" spans="1:4" x14ac:dyDescent="0.25">
      <c r="A1" s="138" t="s">
        <v>3813</v>
      </c>
      <c r="B1" s="183" t="s">
        <v>3814</v>
      </c>
      <c r="C1" s="185" t="s">
        <v>3828</v>
      </c>
    </row>
    <row r="2" spans="1:4" x14ac:dyDescent="0.25">
      <c r="A2" s="152" t="e">
        <f>#REF!</f>
        <v>#REF!</v>
      </c>
      <c r="B2" s="142" t="e">
        <f>+#REF!</f>
        <v>#REF!</v>
      </c>
      <c r="C2" s="186" t="e">
        <f>#REF!</f>
        <v>#REF!</v>
      </c>
    </row>
    <row r="3" spans="1:4" x14ac:dyDescent="0.25">
      <c r="A3" s="152" t="e">
        <f>#REF!</f>
        <v>#REF!</v>
      </c>
      <c r="B3" s="142" t="e">
        <f>+#REF!</f>
        <v>#REF!</v>
      </c>
      <c r="C3" s="186" t="e">
        <f>#REF!</f>
        <v>#REF!</v>
      </c>
    </row>
    <row r="4" spans="1:4" x14ac:dyDescent="0.25">
      <c r="A4" s="152" t="e">
        <f>#REF!</f>
        <v>#REF!</v>
      </c>
      <c r="B4" s="142" t="e">
        <f>+#REF!</f>
        <v>#REF!</v>
      </c>
      <c r="C4" s="186" t="e">
        <f>#REF!</f>
        <v>#REF!</v>
      </c>
    </row>
    <row r="5" spans="1:4" ht="68.25" customHeight="1" x14ac:dyDescent="0.25">
      <c r="A5" s="152" t="e">
        <f>#REF!</f>
        <v>#REF!</v>
      </c>
      <c r="B5" s="142" t="e">
        <f>+#REF!</f>
        <v>#REF!</v>
      </c>
      <c r="C5" s="186" t="e">
        <f>+#REF!</f>
        <v>#REF!</v>
      </c>
    </row>
    <row r="6" spans="1:4" x14ac:dyDescent="0.25">
      <c r="A6" s="152" t="e">
        <f>#REF!</f>
        <v>#REF!</v>
      </c>
      <c r="B6" s="187" t="e">
        <f>+#REF!</f>
        <v>#REF!</v>
      </c>
      <c r="C6" s="186" t="e">
        <f>#REF!</f>
        <v>#REF!</v>
      </c>
      <c r="D6" s="188"/>
    </row>
    <row r="7" spans="1:4" x14ac:dyDescent="0.25">
      <c r="A7" s="152" t="e">
        <f>#REF!</f>
        <v>#REF!</v>
      </c>
      <c r="B7" s="142" t="e">
        <f>+#REF!</f>
        <v>#REF!</v>
      </c>
      <c r="C7" s="186" t="e">
        <f>#REF!</f>
        <v>#REF!</v>
      </c>
    </row>
    <row r="8" spans="1:4" ht="40.5" customHeight="1" x14ac:dyDescent="0.25">
      <c r="A8" s="152" t="e">
        <f>#REF!</f>
        <v>#REF!</v>
      </c>
      <c r="B8" s="142" t="e">
        <f>#REF!</f>
        <v>#REF!</v>
      </c>
      <c r="C8" s="186" t="e">
        <f>#REF!</f>
        <v>#REF!</v>
      </c>
      <c r="D8" s="480"/>
    </row>
    <row r="9" spans="1:4" x14ac:dyDescent="0.25">
      <c r="A9" s="152" t="e">
        <f>#REF!</f>
        <v>#REF!</v>
      </c>
      <c r="B9" s="154" t="e">
        <f>+#REF!</f>
        <v>#REF!</v>
      </c>
      <c r="C9" s="186" t="e">
        <f>#REF!</f>
        <v>#REF!</v>
      </c>
      <c r="D9" s="480"/>
    </row>
    <row r="10" spans="1:4" x14ac:dyDescent="0.25">
      <c r="A10" s="152" t="e">
        <f>#REF!</f>
        <v>#REF!</v>
      </c>
      <c r="B10" s="154" t="e">
        <f>+#REF!</f>
        <v>#REF!</v>
      </c>
      <c r="C10" s="186" t="e">
        <f>#REF!</f>
        <v>#REF!</v>
      </c>
      <c r="D10" s="480"/>
    </row>
    <row r="11" spans="1:4" x14ac:dyDescent="0.25">
      <c r="A11" s="152" t="e">
        <f>#REF!</f>
        <v>#REF!</v>
      </c>
      <c r="B11" s="158" t="e">
        <f>+#REF!</f>
        <v>#REF!</v>
      </c>
      <c r="C11" s="186" t="e">
        <f>#REF!</f>
        <v>#REF!</v>
      </c>
      <c r="D11" s="480"/>
    </row>
    <row r="12" spans="1:4" ht="48" customHeight="1" x14ac:dyDescent="0.25">
      <c r="A12" s="152" t="e">
        <f>#REF!</f>
        <v>#REF!</v>
      </c>
      <c r="B12" s="158" t="e">
        <f>#REF!</f>
        <v>#REF!</v>
      </c>
      <c r="C12" s="186" t="e">
        <f>#REF!</f>
        <v>#REF!</v>
      </c>
      <c r="D12" s="480"/>
    </row>
    <row r="13" spans="1:4" ht="21" customHeight="1" x14ac:dyDescent="0.25">
      <c r="B13" s="189" t="s">
        <v>3822</v>
      </c>
      <c r="C13" s="185" t="e">
        <f>SUM(C2:C12)</f>
        <v>#REF!</v>
      </c>
      <c r="D13" s="125"/>
    </row>
  </sheetData>
  <mergeCells count="1">
    <mergeCell ref="D8:D12"/>
  </mergeCells>
  <conditionalFormatting sqref="B2:B3 B11:B12">
    <cfRule type="cellIs" dxfId="13" priority="2" operator="equal">
      <formula>"ESCRIBA AQUÍ EL NOMBRE DEL CAPITULO"</formula>
    </cfRule>
  </conditionalFormatting>
  <conditionalFormatting sqref="B4:B5">
    <cfRule type="cellIs" dxfId="12" priority="3" operator="equal">
      <formula>"ESCRIBA AQUÍ EL NOMBRE DEL CAPITULO"</formula>
    </cfRule>
  </conditionalFormatting>
  <conditionalFormatting sqref="B4:B5">
    <cfRule type="cellIs" dxfId="11" priority="4" operator="equal">
      <formula>"ESCRIBA AQUÍ EL NOMBRE DEL CAPITULO"</formula>
    </cfRule>
  </conditionalFormatting>
  <conditionalFormatting sqref="B7:B8">
    <cfRule type="cellIs" dxfId="10" priority="5" operator="equal">
      <formula>"ESCRIBA AQUÍ EL NOMBRE DEL CAPITULO"</formula>
    </cfRule>
  </conditionalFormatting>
  <conditionalFormatting sqref="B7:B8">
    <cfRule type="cellIs" dxfId="9" priority="6" operator="equal">
      <formula>"ESCRIBA AQUÍ EL NOMBRE DEL CAPITULO"</formula>
    </cfRule>
  </conditionalFormatting>
  <conditionalFormatting sqref="B9:B10">
    <cfRule type="cellIs" dxfId="8" priority="7" operator="equal">
      <formula>"ESCRIBA AQUÍ EL NOMBRE DEL CAPITULO"</formula>
    </cfRule>
  </conditionalFormatting>
  <conditionalFormatting sqref="B9:B10">
    <cfRule type="cellIs" dxfId="7" priority="8" operator="equal">
      <formula>"ESCRIBA AQUÍ EL NOMBRE DEL CAPITULO"</formula>
    </cfRule>
  </conditionalFormatting>
  <conditionalFormatting sqref="B10">
    <cfRule type="cellIs" dxfId="6" priority="9" operator="equal">
      <formula>"ESCRIBA AQUÍ EL NOMBRE DEL CAPITULO"</formula>
    </cfRule>
  </conditionalFormatting>
  <conditionalFormatting sqref="B9:B10">
    <cfRule type="cellIs" dxfId="5" priority="10" operator="equal">
      <formula>"ESCRIBA AQUÍ EL NOMBRE DEL CAPITULO"</formula>
    </cfRule>
  </conditionalFormatting>
  <conditionalFormatting sqref="B9">
    <cfRule type="cellIs" dxfId="4" priority="11" operator="equal">
      <formula>"ESCRIBA AQUÍ EL NOMBRE DEL CAPITULO"</formula>
    </cfRule>
  </conditionalFormatting>
  <conditionalFormatting sqref="B10">
    <cfRule type="cellIs" dxfId="3" priority="12" operator="equal">
      <formula>"ESCRIBA AQUÍ EL NOMBRE DEL CAPITULO"</formula>
    </cfRule>
  </conditionalFormatting>
  <conditionalFormatting sqref="B10">
    <cfRule type="cellIs" dxfId="2" priority="13" operator="equal">
      <formula>"ESCRIBA AQUÍ EL NOMBRE DEL CAPITULO"</formula>
    </cfRule>
  </conditionalFormatting>
  <conditionalFormatting sqref="B6">
    <cfRule type="cellIs" dxfId="1" priority="14" operator="equal">
      <formula>"ESCRIBA AQUÍ EL NOMBRE DEL CAPITULO"</formula>
    </cfRule>
  </conditionalFormatting>
  <conditionalFormatting sqref="B6">
    <cfRule type="cellIs" dxfId="0" priority="15" operator="equal">
      <formula>"ESCRIBA AQUÍ EL NOMBRE DEL CAPITULO"</formula>
    </cfRule>
  </conditionalFormatting>
  <hyperlinks>
    <hyperlink ref="C6" location="ANEXO_1.2.6!H16" display="ANEXO_1.2.6!H16" xr:uid="{00000000-0004-0000-0500-000000000000}"/>
    <hyperlink ref="C2" location="ANEXO_PPTO_ESE!I4" display="ANEXO_PPTO_ESE!I4" xr:uid="{00000000-0004-0000-0500-000001000000}"/>
    <hyperlink ref="C3" location="ANEXO_PPTO_ESE!I7" display="ANEXO_PPTO_ESE!I7" xr:uid="{00000000-0004-0000-0500-000002000000}"/>
    <hyperlink ref="C4" location="ANEXO_PPTO_ESE!I9" display="ANEXO_PPTO_ESE!I9" xr:uid="{00000000-0004-0000-0500-000003000000}"/>
    <hyperlink ref="C5" location="ANEXO_PPTO_ESE!I11" display="ANEXO_PPTO_ESE!I11" xr:uid="{00000000-0004-0000-0500-000004000000}"/>
    <hyperlink ref="C7" location="ANEXO_PPTO_ESE!I13" display="ANEXO_PPTO_ESE!I13" xr:uid="{00000000-0004-0000-0500-000005000000}"/>
    <hyperlink ref="C8" location="ANEXO_PPTO_ESE!I14" display="ANEXO_PPTO_ESE!I14" xr:uid="{00000000-0004-0000-0500-000006000000}"/>
    <hyperlink ref="C9" location="ANEXO_PPTO_ESE!I16" display="ANEXO_PPTO_ESE!I16" xr:uid="{00000000-0004-0000-0500-000007000000}"/>
    <hyperlink ref="C10" location="ANEXO_PPTO_ESE!I18" display="ANEXO_PPTO_ESE!I18" xr:uid="{00000000-0004-0000-0500-000008000000}"/>
    <hyperlink ref="C11" location="ANEXO_PPTO_ESE!I20" display="ANEXO_PPTO_ESE!I20" xr:uid="{00000000-0004-0000-0500-000009000000}"/>
    <hyperlink ref="C12" location="ANEXO_PPTO_ESE!I21" display="ANEXO_PPTO_ESE!I21" xr:uid="{00000000-0004-0000-0500-00000A000000}"/>
  </hyperlinks>
  <pageMargins left="0.7" right="0.7" top="0.75" bottom="0.7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MI32"/>
  <sheetViews>
    <sheetView workbookViewId="0">
      <selection sqref="A1:XFD1048576"/>
    </sheetView>
  </sheetViews>
  <sheetFormatPr baseColWidth="10" defaultColWidth="9.140625" defaultRowHeight="15" x14ac:dyDescent="0.25"/>
  <cols>
    <col min="1" max="1" width="14.28515625" style="141" customWidth="1"/>
    <col min="2" max="2" width="28.140625" style="141" customWidth="1"/>
    <col min="3" max="3" width="38.5703125" style="141" customWidth="1"/>
    <col min="4" max="4" width="14.28515625" style="141" customWidth="1"/>
    <col min="5" max="6" width="13.7109375" style="141" customWidth="1"/>
    <col min="7" max="7" width="16.42578125" style="141" customWidth="1"/>
    <col min="8" max="8" width="12.42578125" style="125" customWidth="1"/>
    <col min="9" max="35" width="11.42578125" style="125"/>
    <col min="36" max="1023" width="11.42578125" style="141"/>
    <col min="1024" max="16384" width="9.140625" style="175"/>
  </cols>
  <sheetData>
    <row r="1" spans="1:7" ht="25.5" x14ac:dyDescent="0.25">
      <c r="A1" s="166" t="s">
        <v>3813</v>
      </c>
      <c r="B1" s="166" t="s">
        <v>3829</v>
      </c>
      <c r="C1" s="166" t="s">
        <v>3830</v>
      </c>
      <c r="D1" s="166" t="s">
        <v>3816</v>
      </c>
      <c r="E1" s="183" t="s">
        <v>3817</v>
      </c>
      <c r="F1" s="183" t="s">
        <v>3831</v>
      </c>
      <c r="G1" s="166" t="s">
        <v>3832</v>
      </c>
    </row>
    <row r="2" spans="1:7" ht="22.5" customHeight="1" x14ac:dyDescent="0.25">
      <c r="A2" s="381" t="e">
        <f>#REF!</f>
        <v>#REF!</v>
      </c>
      <c r="B2" s="382" t="e">
        <f>+#REF!</f>
        <v>#REF!</v>
      </c>
      <c r="C2" s="382" t="s">
        <v>3833</v>
      </c>
      <c r="D2" s="151">
        <v>1</v>
      </c>
      <c r="E2" s="145">
        <v>893711</v>
      </c>
      <c r="F2" s="151">
        <v>9</v>
      </c>
      <c r="G2" s="177">
        <f>E2*F2*D2</f>
        <v>8043399</v>
      </c>
    </row>
    <row r="3" spans="1:7" ht="26.25" customHeight="1" x14ac:dyDescent="0.25">
      <c r="A3" s="381"/>
      <c r="B3" s="382"/>
      <c r="C3" s="382"/>
      <c r="D3" s="151">
        <v>1</v>
      </c>
      <c r="E3" s="145">
        <v>1117138.75</v>
      </c>
      <c r="F3" s="151">
        <v>9</v>
      </c>
      <c r="G3" s="177">
        <f t="shared" ref="G3:G13" si="0">E3*F3*D3</f>
        <v>10054248.75</v>
      </c>
    </row>
    <row r="4" spans="1:7" ht="34.5" customHeight="1" x14ac:dyDescent="0.25">
      <c r="A4" s="381"/>
      <c r="B4" s="382"/>
      <c r="C4" s="382"/>
      <c r="D4" s="151">
        <v>1</v>
      </c>
      <c r="E4" s="145">
        <v>1117138.75</v>
      </c>
      <c r="F4" s="151">
        <v>9</v>
      </c>
      <c r="G4" s="177">
        <f t="shared" si="0"/>
        <v>10054248.75</v>
      </c>
    </row>
    <row r="5" spans="1:7" ht="27" customHeight="1" x14ac:dyDescent="0.25">
      <c r="A5" s="381"/>
      <c r="B5" s="382"/>
      <c r="C5" s="382" t="s">
        <v>3834</v>
      </c>
      <c r="D5" s="151">
        <v>1</v>
      </c>
      <c r="E5" s="145">
        <v>1340566.5</v>
      </c>
      <c r="F5" s="151">
        <v>9</v>
      </c>
      <c r="G5" s="177">
        <f t="shared" si="0"/>
        <v>12065098.5</v>
      </c>
    </row>
    <row r="6" spans="1:7" ht="27.75" customHeight="1" x14ac:dyDescent="0.25">
      <c r="A6" s="381"/>
      <c r="B6" s="382"/>
      <c r="C6" s="382"/>
      <c r="D6" s="151">
        <v>1</v>
      </c>
      <c r="E6" s="145">
        <v>1340566.5</v>
      </c>
      <c r="F6" s="151">
        <v>9</v>
      </c>
      <c r="G6" s="177">
        <f t="shared" si="0"/>
        <v>12065098.5</v>
      </c>
    </row>
    <row r="7" spans="1:7" ht="32.25" customHeight="1" x14ac:dyDescent="0.25">
      <c r="A7" s="381"/>
      <c r="B7" s="382"/>
      <c r="C7" s="382"/>
      <c r="D7" s="151">
        <v>1</v>
      </c>
      <c r="E7" s="145">
        <v>1340566.5</v>
      </c>
      <c r="F7" s="151">
        <v>9</v>
      </c>
      <c r="G7" s="177">
        <f t="shared" si="0"/>
        <v>12065098.5</v>
      </c>
    </row>
    <row r="8" spans="1:7" ht="63.75" customHeight="1" x14ac:dyDescent="0.25">
      <c r="A8" s="381"/>
      <c r="B8" s="382"/>
      <c r="C8" s="178" t="s">
        <v>3835</v>
      </c>
      <c r="D8" s="151">
        <v>1</v>
      </c>
      <c r="E8" s="145">
        <v>1340566.5</v>
      </c>
      <c r="F8" s="151">
        <v>9</v>
      </c>
      <c r="G8" s="177">
        <f t="shared" si="0"/>
        <v>12065098.5</v>
      </c>
    </row>
    <row r="9" spans="1:7" ht="34.5" customHeight="1" x14ac:dyDescent="0.25">
      <c r="A9" s="381"/>
      <c r="B9" s="382"/>
      <c r="C9" s="382" t="s">
        <v>3836</v>
      </c>
      <c r="D9" s="151">
        <v>1</v>
      </c>
      <c r="E9" s="145">
        <v>1117138.75</v>
      </c>
      <c r="F9" s="151">
        <v>9</v>
      </c>
      <c r="G9" s="177">
        <f t="shared" si="0"/>
        <v>10054248.75</v>
      </c>
    </row>
    <row r="10" spans="1:7" ht="27.75" customHeight="1" x14ac:dyDescent="0.25">
      <c r="A10" s="381"/>
      <c r="B10" s="382"/>
      <c r="C10" s="382"/>
      <c r="D10" s="151">
        <v>1</v>
      </c>
      <c r="E10" s="145">
        <v>1117138.75</v>
      </c>
      <c r="F10" s="151">
        <v>9</v>
      </c>
      <c r="G10" s="177">
        <f t="shared" si="0"/>
        <v>10054248.75</v>
      </c>
    </row>
    <row r="11" spans="1:7" ht="27" customHeight="1" x14ac:dyDescent="0.25">
      <c r="A11" s="381"/>
      <c r="B11" s="382"/>
      <c r="C11" s="382" t="s">
        <v>3837</v>
      </c>
      <c r="D11" s="151">
        <v>1</v>
      </c>
      <c r="E11" s="145">
        <v>893711</v>
      </c>
      <c r="F11" s="151">
        <v>9</v>
      </c>
      <c r="G11" s="177">
        <f t="shared" si="0"/>
        <v>8043399</v>
      </c>
    </row>
    <row r="12" spans="1:7" ht="23.25" customHeight="1" x14ac:dyDescent="0.25">
      <c r="A12" s="381"/>
      <c r="B12" s="382"/>
      <c r="C12" s="382"/>
      <c r="D12" s="151">
        <v>1</v>
      </c>
      <c r="E12" s="145">
        <v>893711</v>
      </c>
      <c r="F12" s="151">
        <v>9</v>
      </c>
      <c r="G12" s="177">
        <f t="shared" si="0"/>
        <v>8043399</v>
      </c>
    </row>
    <row r="13" spans="1:7" ht="19.5" customHeight="1" x14ac:dyDescent="0.25">
      <c r="A13" s="381"/>
      <c r="B13" s="382"/>
      <c r="C13" s="382"/>
      <c r="D13" s="151">
        <v>1</v>
      </c>
      <c r="E13" s="145">
        <v>893711</v>
      </c>
      <c r="F13" s="151">
        <v>9</v>
      </c>
      <c r="G13" s="177">
        <f t="shared" si="0"/>
        <v>8043399</v>
      </c>
    </row>
    <row r="14" spans="1:7" x14ac:dyDescent="0.25">
      <c r="A14" s="377" t="s">
        <v>3827</v>
      </c>
      <c r="B14" s="377"/>
      <c r="C14" s="377"/>
      <c r="D14" s="377"/>
      <c r="E14" s="377"/>
      <c r="F14" s="377"/>
      <c r="G14" s="129">
        <f>SUM(G2:G13)</f>
        <v>120650985</v>
      </c>
    </row>
    <row r="15" spans="1:7" hidden="1" x14ac:dyDescent="0.25"/>
    <row r="16" spans="1:7" ht="33.75" hidden="1" customHeight="1" x14ac:dyDescent="0.25">
      <c r="C16" s="378" t="e">
        <f>+B2</f>
        <v>#REF!</v>
      </c>
      <c r="D16" s="378"/>
    </row>
    <row r="17" spans="2:4" hidden="1" x14ac:dyDescent="0.25">
      <c r="B17" s="179" t="s">
        <v>3838</v>
      </c>
      <c r="C17" s="179" t="s">
        <v>3839</v>
      </c>
      <c r="D17" s="179" t="s">
        <v>3840</v>
      </c>
    </row>
    <row r="18" spans="2:4" ht="24" hidden="1" x14ac:dyDescent="0.25">
      <c r="B18" s="379" t="e">
        <f>+A2</f>
        <v>#REF!</v>
      </c>
      <c r="C18" s="180">
        <v>1</v>
      </c>
      <c r="D18" s="181" t="s">
        <v>3842</v>
      </c>
    </row>
    <row r="19" spans="2:4" hidden="1" x14ac:dyDescent="0.25">
      <c r="B19" s="379"/>
      <c r="C19" s="180">
        <v>2</v>
      </c>
      <c r="D19" s="181" t="s">
        <v>3843</v>
      </c>
    </row>
    <row r="20" spans="2:4" ht="24" hidden="1" x14ac:dyDescent="0.25">
      <c r="B20" s="379"/>
      <c r="C20" s="180">
        <v>3</v>
      </c>
      <c r="D20" s="181" t="s">
        <v>3844</v>
      </c>
    </row>
    <row r="21" spans="2:4" ht="15" hidden="1" customHeight="1" x14ac:dyDescent="0.25">
      <c r="B21" s="379"/>
      <c r="C21" s="380" t="s">
        <v>3827</v>
      </c>
      <c r="D21" s="380"/>
    </row>
    <row r="22" spans="2:4" hidden="1" x14ac:dyDescent="0.25"/>
    <row r="23" spans="2:4" hidden="1" x14ac:dyDescent="0.25"/>
    <row r="24" spans="2:4" hidden="1" x14ac:dyDescent="0.25"/>
    <row r="25" spans="2:4" hidden="1" x14ac:dyDescent="0.25"/>
    <row r="26" spans="2:4" hidden="1" x14ac:dyDescent="0.25"/>
    <row r="27" spans="2:4" hidden="1" x14ac:dyDescent="0.25"/>
    <row r="28" spans="2:4" hidden="1" x14ac:dyDescent="0.25"/>
    <row r="29" spans="2:4" hidden="1" x14ac:dyDescent="0.25"/>
    <row r="30" spans="2:4" hidden="1" x14ac:dyDescent="0.25"/>
    <row r="31" spans="2:4" hidden="1" x14ac:dyDescent="0.25"/>
    <row r="32" spans="2:4" hidden="1" x14ac:dyDescent="0.25"/>
  </sheetData>
  <mergeCells count="10">
    <mergeCell ref="A14:F14"/>
    <mergeCell ref="C16:D16"/>
    <mergeCell ref="B18:B21"/>
    <mergeCell ref="C21:D21"/>
    <mergeCell ref="A2:A13"/>
    <mergeCell ref="B2:B13"/>
    <mergeCell ref="C2:C4"/>
    <mergeCell ref="C5:C7"/>
    <mergeCell ref="C9:C10"/>
    <mergeCell ref="C11:C13"/>
  </mergeCells>
  <printOptions horizontalCentered="1" verticalCentered="1"/>
  <pageMargins left="0" right="0" top="0" bottom="0" header="0.51180555555555496" footer="0.51180555555555496"/>
  <pageSetup paperSize="75"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8"/>
  <sheetViews>
    <sheetView zoomScale="85" zoomScaleNormal="85" workbookViewId="0">
      <selection activeCell="E42" sqref="E42"/>
    </sheetView>
  </sheetViews>
  <sheetFormatPr baseColWidth="10" defaultColWidth="9.140625" defaultRowHeight="15" x14ac:dyDescent="0.25"/>
  <cols>
    <col min="1" max="1" width="59.7109375" style="263" customWidth="1"/>
    <col min="2" max="2" width="14.140625" style="263" customWidth="1"/>
    <col min="3" max="3" width="15" style="263" customWidth="1"/>
    <col min="4" max="4" width="20.7109375" style="263" customWidth="1"/>
    <col min="5" max="5" width="21.42578125" style="263" customWidth="1"/>
    <col min="6" max="6" width="25.7109375" style="263" customWidth="1"/>
    <col min="7" max="7" width="21" style="263" customWidth="1"/>
    <col min="8" max="8" width="18.28515625" style="263" customWidth="1"/>
    <col min="9" max="9" width="26" style="263" customWidth="1"/>
    <col min="10" max="10" width="19.42578125" style="263" customWidth="1"/>
    <col min="11" max="16384" width="9.140625" style="263"/>
  </cols>
  <sheetData>
    <row r="1" spans="1:10" ht="15.75" thickBot="1" x14ac:dyDescent="0.3">
      <c r="A1" s="490" t="s">
        <v>4019</v>
      </c>
      <c r="B1" s="491"/>
      <c r="C1" s="491"/>
      <c r="D1" s="492"/>
      <c r="F1" s="495" t="s">
        <v>3878</v>
      </c>
      <c r="G1" s="496"/>
      <c r="H1" s="496"/>
      <c r="I1" s="496"/>
      <c r="J1" s="497"/>
    </row>
    <row r="2" spans="1:10" ht="15.75" thickBot="1" x14ac:dyDescent="0.3">
      <c r="A2" s="264" t="s">
        <v>3879</v>
      </c>
      <c r="B2" s="265" t="s">
        <v>3880</v>
      </c>
      <c r="C2" s="265" t="s">
        <v>3881</v>
      </c>
      <c r="D2" s="266" t="s">
        <v>3882</v>
      </c>
      <c r="F2" s="267" t="s">
        <v>3883</v>
      </c>
      <c r="G2" s="268" t="s">
        <v>3884</v>
      </c>
      <c r="H2" s="268" t="s">
        <v>3816</v>
      </c>
      <c r="I2" s="268" t="s">
        <v>3885</v>
      </c>
      <c r="J2" s="269" t="s">
        <v>3827</v>
      </c>
    </row>
    <row r="3" spans="1:10" x14ac:dyDescent="0.25">
      <c r="A3" s="270" t="s">
        <v>4007</v>
      </c>
      <c r="B3" s="271">
        <v>2318548.54</v>
      </c>
      <c r="C3" s="272">
        <v>6</v>
      </c>
      <c r="D3" s="273">
        <f>B3*C3</f>
        <v>13911291.24</v>
      </c>
      <c r="F3" s="274" t="s">
        <v>4008</v>
      </c>
      <c r="G3" s="341">
        <v>130000</v>
      </c>
      <c r="H3" s="339">
        <v>578.19652307692309</v>
      </c>
      <c r="I3" s="275">
        <f>H3*G3</f>
        <v>75165548</v>
      </c>
      <c r="J3" s="276">
        <f>I3</f>
        <v>75165548</v>
      </c>
    </row>
    <row r="4" spans="1:10" ht="15.75" thickBot="1" x14ac:dyDescent="0.3">
      <c r="A4" s="270" t="s">
        <v>4011</v>
      </c>
      <c r="B4" s="271">
        <v>4212041.83</v>
      </c>
      <c r="C4" s="272">
        <v>1</v>
      </c>
      <c r="D4" s="273">
        <f>B4*C4</f>
        <v>4212041.83</v>
      </c>
      <c r="F4" s="277" t="s">
        <v>4010</v>
      </c>
      <c r="G4" s="342">
        <f>350000+130000</f>
        <v>480000</v>
      </c>
      <c r="H4" s="340">
        <v>44</v>
      </c>
      <c r="I4" s="278">
        <f>G4*H4</f>
        <v>21120000</v>
      </c>
      <c r="J4" s="279">
        <f>I4</f>
        <v>21120000</v>
      </c>
    </row>
    <row r="5" spans="1:10" ht="15.75" thickBot="1" x14ac:dyDescent="0.3">
      <c r="A5" s="284" t="s">
        <v>4012</v>
      </c>
      <c r="B5" s="285">
        <v>4212041.83</v>
      </c>
      <c r="C5" s="286">
        <v>1</v>
      </c>
      <c r="D5" s="287">
        <f>B5*C5</f>
        <v>4212041.83</v>
      </c>
      <c r="F5" s="280" t="s">
        <v>3827</v>
      </c>
      <c r="G5" s="281"/>
      <c r="H5" s="281"/>
      <c r="I5" s="282"/>
      <c r="J5" s="283">
        <f>SUM(J3:J4)</f>
        <v>96285548</v>
      </c>
    </row>
    <row r="6" spans="1:10" ht="15.75" thickBot="1" x14ac:dyDescent="0.3">
      <c r="A6" s="498" t="s">
        <v>3896</v>
      </c>
      <c r="B6" s="499"/>
      <c r="C6" s="499"/>
      <c r="D6" s="290">
        <f>SUM(D3:D5)</f>
        <v>22335374.899999999</v>
      </c>
      <c r="F6" s="288"/>
      <c r="G6" s="288"/>
      <c r="H6" s="288"/>
      <c r="I6" s="289" t="s">
        <v>3895</v>
      </c>
      <c r="J6" s="283">
        <f>J5/16</f>
        <v>6017846.75</v>
      </c>
    </row>
    <row r="7" spans="1:10" ht="15.75" thickBot="1" x14ac:dyDescent="0.3"/>
    <row r="8" spans="1:10" ht="15.75" thickBot="1" x14ac:dyDescent="0.3">
      <c r="A8" s="490" t="s">
        <v>4013</v>
      </c>
      <c r="B8" s="491"/>
      <c r="C8" s="491"/>
      <c r="D8" s="492"/>
    </row>
    <row r="9" spans="1:10" x14ac:dyDescent="0.25">
      <c r="A9" s="264" t="s">
        <v>3879</v>
      </c>
      <c r="B9" s="265" t="s">
        <v>3880</v>
      </c>
      <c r="C9" s="265" t="s">
        <v>3881</v>
      </c>
      <c r="D9" s="266" t="s">
        <v>3882</v>
      </c>
    </row>
    <row r="10" spans="1:10" x14ac:dyDescent="0.25">
      <c r="A10" s="270" t="s">
        <v>4007</v>
      </c>
      <c r="B10" s="271">
        <v>2318548.54</v>
      </c>
      <c r="C10" s="272">
        <v>2</v>
      </c>
      <c r="D10" s="273">
        <f>B10*C10</f>
        <v>4637097.08</v>
      </c>
    </row>
    <row r="11" spans="1:10" x14ac:dyDescent="0.25">
      <c r="A11" s="270" t="s">
        <v>4011</v>
      </c>
      <c r="B11" s="271">
        <v>4212041.83</v>
      </c>
      <c r="C11" s="272">
        <v>1</v>
      </c>
      <c r="D11" s="273">
        <f>B11*C11</f>
        <v>4212041.83</v>
      </c>
    </row>
    <row r="12" spans="1:10" ht="15.75" thickBot="1" x14ac:dyDescent="0.3">
      <c r="A12" s="284" t="s">
        <v>4012</v>
      </c>
      <c r="B12" s="285">
        <v>4212041.83</v>
      </c>
      <c r="C12" s="286">
        <v>1</v>
      </c>
      <c r="D12" s="287">
        <f>B12*C12</f>
        <v>4212041.83</v>
      </c>
    </row>
    <row r="13" spans="1:10" ht="15.75" thickBot="1" x14ac:dyDescent="0.3">
      <c r="A13" s="498" t="s">
        <v>3896</v>
      </c>
      <c r="B13" s="499"/>
      <c r="C13" s="499"/>
      <c r="D13" s="290">
        <f>SUM(D10:D12)</f>
        <v>13061180.74</v>
      </c>
    </row>
    <row r="14" spans="1:10" ht="15.75" thickBot="1" x14ac:dyDescent="0.3"/>
    <row r="15" spans="1:10" ht="15.75" thickBot="1" x14ac:dyDescent="0.3">
      <c r="A15" s="490" t="s">
        <v>4021</v>
      </c>
      <c r="B15" s="491"/>
      <c r="C15" s="491"/>
      <c r="D15" s="492"/>
      <c r="F15" s="234"/>
      <c r="G15" s="292"/>
      <c r="H15" s="234"/>
      <c r="I15" s="234"/>
      <c r="J15" s="291"/>
    </row>
    <row r="16" spans="1:10" x14ac:dyDescent="0.25">
      <c r="A16" s="293" t="s">
        <v>3897</v>
      </c>
      <c r="B16" s="294" t="s">
        <v>3880</v>
      </c>
      <c r="C16" s="294" t="s">
        <v>3881</v>
      </c>
      <c r="D16" s="295" t="s">
        <v>3882</v>
      </c>
      <c r="F16" s="234"/>
      <c r="G16" s="292"/>
      <c r="H16" s="234"/>
      <c r="I16" s="234"/>
      <c r="J16" s="291"/>
    </row>
    <row r="17" spans="1:10" x14ac:dyDescent="0.25">
      <c r="A17" s="270" t="s">
        <v>4014</v>
      </c>
      <c r="B17" s="271">
        <v>4212041.83</v>
      </c>
      <c r="C17" s="272">
        <v>1</v>
      </c>
      <c r="D17" s="273">
        <f>B17*C17</f>
        <v>4212041.83</v>
      </c>
      <c r="F17" s="234"/>
      <c r="G17" s="292"/>
      <c r="H17" s="234"/>
      <c r="I17" s="234"/>
      <c r="J17" s="291"/>
    </row>
    <row r="18" spans="1:10" x14ac:dyDescent="0.25">
      <c r="A18" s="270" t="s">
        <v>4009</v>
      </c>
      <c r="B18" s="271">
        <v>2486420</v>
      </c>
      <c r="C18" s="272">
        <v>1</v>
      </c>
      <c r="D18" s="273">
        <f>B18*C18</f>
        <v>2486420</v>
      </c>
      <c r="F18" s="234"/>
      <c r="G18" s="292"/>
      <c r="H18" s="234"/>
      <c r="I18" s="234"/>
      <c r="J18" s="291"/>
    </row>
    <row r="19" spans="1:10" x14ac:dyDescent="0.25">
      <c r="A19" s="296" t="s">
        <v>4015</v>
      </c>
      <c r="B19" s="271">
        <f>1639100*1.03</f>
        <v>1688273</v>
      </c>
      <c r="C19" s="297">
        <v>2</v>
      </c>
      <c r="D19" s="298">
        <f>B19*C19</f>
        <v>3376546</v>
      </c>
    </row>
    <row r="20" spans="1:10" x14ac:dyDescent="0.25">
      <c r="A20" s="488" t="s">
        <v>3900</v>
      </c>
      <c r="B20" s="489"/>
      <c r="C20" s="489"/>
      <c r="D20" s="299">
        <f>SUM(D17:D19)</f>
        <v>10075007.83</v>
      </c>
    </row>
    <row r="21" spans="1:10" ht="15.75" thickBot="1" x14ac:dyDescent="0.3">
      <c r="A21" s="300"/>
      <c r="B21" s="300"/>
      <c r="C21" s="300"/>
      <c r="D21" s="300"/>
    </row>
    <row r="22" spans="1:10" ht="15.75" thickBot="1" x14ac:dyDescent="0.3">
      <c r="A22" s="490" t="s">
        <v>4020</v>
      </c>
      <c r="B22" s="491"/>
      <c r="C22" s="491"/>
      <c r="D22" s="492"/>
    </row>
    <row r="23" spans="1:10" x14ac:dyDescent="0.25">
      <c r="A23" s="293" t="s">
        <v>3897</v>
      </c>
      <c r="B23" s="294" t="s">
        <v>3880</v>
      </c>
      <c r="C23" s="294" t="s">
        <v>3881</v>
      </c>
      <c r="D23" s="295" t="s">
        <v>3882</v>
      </c>
    </row>
    <row r="24" spans="1:10" x14ac:dyDescent="0.25">
      <c r="A24" s="270" t="s">
        <v>4014</v>
      </c>
      <c r="B24" s="271">
        <v>4212041.83</v>
      </c>
      <c r="C24" s="272">
        <v>1</v>
      </c>
      <c r="D24" s="273">
        <f>B24*C24</f>
        <v>4212041.83</v>
      </c>
    </row>
    <row r="25" spans="1:10" x14ac:dyDescent="0.25">
      <c r="A25" s="270" t="s">
        <v>4009</v>
      </c>
      <c r="B25" s="271">
        <v>2486420</v>
      </c>
      <c r="C25" s="272">
        <v>1</v>
      </c>
      <c r="D25" s="273">
        <f>B25*C25</f>
        <v>2486420</v>
      </c>
    </row>
    <row r="26" spans="1:10" x14ac:dyDescent="0.25">
      <c r="A26" s="296" t="s">
        <v>4015</v>
      </c>
      <c r="B26" s="271">
        <f>1639100*1.03</f>
        <v>1688273</v>
      </c>
      <c r="C26" s="297">
        <v>1</v>
      </c>
      <c r="D26" s="298">
        <f>B26*C26</f>
        <v>1688273</v>
      </c>
    </row>
    <row r="27" spans="1:10" ht="15.75" thickBot="1" x14ac:dyDescent="0.3">
      <c r="A27" s="488" t="s">
        <v>3900</v>
      </c>
      <c r="B27" s="489"/>
      <c r="C27" s="489"/>
      <c r="D27" s="299">
        <f>SUM(D24:D26)</f>
        <v>8386734.8300000001</v>
      </c>
    </row>
    <row r="28" spans="1:10" ht="15.75" thickBot="1" x14ac:dyDescent="0.3">
      <c r="A28" s="301"/>
      <c r="B28" s="301"/>
      <c r="C28" s="301"/>
      <c r="D28" s="301"/>
    </row>
    <row r="29" spans="1:10" ht="39" customHeight="1" thickBot="1" x14ac:dyDescent="0.3">
      <c r="A29" s="493" t="s">
        <v>3901</v>
      </c>
      <c r="B29" s="493"/>
      <c r="C29" s="493"/>
      <c r="D29" s="493"/>
      <c r="E29" s="493"/>
      <c r="F29" s="493"/>
      <c r="G29" s="493"/>
      <c r="H29" s="494"/>
      <c r="I29" s="302" t="s">
        <v>3902</v>
      </c>
    </row>
    <row r="30" spans="1:10" ht="60.75" thickBot="1" x14ac:dyDescent="0.3">
      <c r="A30" s="303" t="s">
        <v>3903</v>
      </c>
      <c r="B30" s="304" t="s">
        <v>3904</v>
      </c>
      <c r="C30" s="305" t="s">
        <v>3905</v>
      </c>
      <c r="D30" s="306" t="s">
        <v>3906</v>
      </c>
      <c r="E30" s="307" t="s">
        <v>3907</v>
      </c>
      <c r="F30" s="308" t="s">
        <v>3908</v>
      </c>
      <c r="G30" s="309" t="s">
        <v>3909</v>
      </c>
      <c r="H30" s="310" t="s">
        <v>3910</v>
      </c>
      <c r="I30" s="302" t="s">
        <v>3911</v>
      </c>
    </row>
    <row r="31" spans="1:10" ht="15.75" thickBot="1" x14ac:dyDescent="0.3">
      <c r="A31" s="311" t="s">
        <v>4016</v>
      </c>
      <c r="B31" s="312">
        <v>3</v>
      </c>
      <c r="C31" s="481">
        <v>5.5</v>
      </c>
      <c r="D31" s="313">
        <f>B31*$D$6</f>
        <v>67006124.699999996</v>
      </c>
      <c r="E31" s="314">
        <f t="shared" ref="E31:E36" si="0">D31*$C$31</f>
        <v>368533685.84999996</v>
      </c>
      <c r="F31" s="315">
        <f>$C$31*$D$20</f>
        <v>55412543.064999998</v>
      </c>
      <c r="G31" s="316">
        <f t="shared" ref="G31:G36" si="1">$J$6*B31</f>
        <v>18053540.25</v>
      </c>
      <c r="H31" s="317">
        <f t="shared" ref="H31:H36" si="2">SUM(E31:G31)</f>
        <v>441999769.16499996</v>
      </c>
      <c r="I31" s="318">
        <f t="shared" ref="I31:I36" si="3">H31</f>
        <v>441999769.16499996</v>
      </c>
    </row>
    <row r="32" spans="1:10" ht="15.75" thickBot="1" x14ac:dyDescent="0.3">
      <c r="A32" s="311" t="s">
        <v>4017</v>
      </c>
      <c r="B32" s="312">
        <v>2</v>
      </c>
      <c r="C32" s="481"/>
      <c r="D32" s="313">
        <f>B32*$D$13</f>
        <v>26122361.48</v>
      </c>
      <c r="E32" s="314">
        <f t="shared" si="0"/>
        <v>143672988.14000002</v>
      </c>
      <c r="F32" s="315">
        <f>$C$31*$D$27</f>
        <v>46127041.564999998</v>
      </c>
      <c r="G32" s="316">
        <f t="shared" si="1"/>
        <v>12035693.5</v>
      </c>
      <c r="H32" s="317">
        <f t="shared" si="2"/>
        <v>201835723.20500001</v>
      </c>
      <c r="I32" s="318">
        <f t="shared" si="3"/>
        <v>201835723.20500001</v>
      </c>
    </row>
    <row r="33" spans="1:10" ht="15.75" thickBot="1" x14ac:dyDescent="0.3">
      <c r="A33" s="319" t="s">
        <v>3913</v>
      </c>
      <c r="B33" s="320">
        <v>3</v>
      </c>
      <c r="C33" s="481"/>
      <c r="D33" s="313">
        <f>B33*$D$6</f>
        <v>67006124.699999996</v>
      </c>
      <c r="E33" s="314">
        <f t="shared" si="0"/>
        <v>368533685.84999996</v>
      </c>
      <c r="F33" s="315">
        <f>$C$31*$D$20</f>
        <v>55412543.064999998</v>
      </c>
      <c r="G33" s="316">
        <f t="shared" si="1"/>
        <v>18053540.25</v>
      </c>
      <c r="H33" s="317">
        <f t="shared" si="2"/>
        <v>441999769.16499996</v>
      </c>
      <c r="I33" s="318">
        <f t="shared" si="3"/>
        <v>441999769.16499996</v>
      </c>
    </row>
    <row r="34" spans="1:10" ht="15.75" thickBot="1" x14ac:dyDescent="0.3">
      <c r="A34" s="319" t="s">
        <v>3914</v>
      </c>
      <c r="B34" s="320">
        <v>4</v>
      </c>
      <c r="C34" s="481"/>
      <c r="D34" s="313">
        <f>B34*$D$6</f>
        <v>89341499.599999994</v>
      </c>
      <c r="E34" s="314">
        <f t="shared" si="0"/>
        <v>491378247.79999995</v>
      </c>
      <c r="F34" s="315">
        <f>$C$31*$D$20</f>
        <v>55412543.064999998</v>
      </c>
      <c r="G34" s="316">
        <f t="shared" si="1"/>
        <v>24071387</v>
      </c>
      <c r="H34" s="317">
        <f t="shared" si="2"/>
        <v>570862177.86500001</v>
      </c>
      <c r="I34" s="318">
        <f t="shared" si="3"/>
        <v>570862177.86500001</v>
      </c>
    </row>
    <row r="35" spans="1:10" ht="15.75" thickBot="1" x14ac:dyDescent="0.3">
      <c r="A35" s="319" t="s">
        <v>3915</v>
      </c>
      <c r="B35" s="320">
        <v>3</v>
      </c>
      <c r="C35" s="481"/>
      <c r="D35" s="313">
        <f>B35*$D$6</f>
        <v>67006124.699999996</v>
      </c>
      <c r="E35" s="314">
        <f t="shared" si="0"/>
        <v>368533685.84999996</v>
      </c>
      <c r="F35" s="315">
        <f>$C$31*$D$20</f>
        <v>55412543.064999998</v>
      </c>
      <c r="G35" s="316">
        <f t="shared" si="1"/>
        <v>18053540.25</v>
      </c>
      <c r="H35" s="317">
        <f t="shared" si="2"/>
        <v>441999769.16499996</v>
      </c>
      <c r="I35" s="318">
        <f t="shared" si="3"/>
        <v>441999769.16499996</v>
      </c>
    </row>
    <row r="36" spans="1:10" ht="15.75" thickBot="1" x14ac:dyDescent="0.3">
      <c r="A36" s="321" t="s">
        <v>3916</v>
      </c>
      <c r="B36" s="322">
        <v>1</v>
      </c>
      <c r="C36" s="481"/>
      <c r="D36" s="313">
        <f>B36*$D$6</f>
        <v>22335374.899999999</v>
      </c>
      <c r="E36" s="314">
        <f t="shared" si="0"/>
        <v>122844561.94999999</v>
      </c>
      <c r="F36" s="315">
        <f>$C$31*$D$27</f>
        <v>46127041.564999998</v>
      </c>
      <c r="G36" s="316">
        <f t="shared" si="1"/>
        <v>6017846.75</v>
      </c>
      <c r="H36" s="317">
        <f t="shared" si="2"/>
        <v>174989450.26499999</v>
      </c>
      <c r="I36" s="318">
        <f t="shared" si="3"/>
        <v>174989450.26499999</v>
      </c>
    </row>
    <row r="37" spans="1:10" ht="15.75" thickBot="1" x14ac:dyDescent="0.3">
      <c r="A37" s="323" t="s">
        <v>3917</v>
      </c>
      <c r="B37" s="324">
        <f>SUM(B31:B36)</f>
        <v>16</v>
      </c>
      <c r="C37" s="325"/>
      <c r="D37" s="326">
        <f t="shared" ref="D37:I37" si="4">SUM(D31:D36)</f>
        <v>338817610.07999998</v>
      </c>
      <c r="E37" s="327">
        <f t="shared" si="4"/>
        <v>1863496855.4399998</v>
      </c>
      <c r="F37" s="328">
        <f t="shared" si="4"/>
        <v>313904255.38999999</v>
      </c>
      <c r="G37" s="329">
        <f>SUM(G31:G36)</f>
        <v>96285548</v>
      </c>
      <c r="H37" s="330">
        <f t="shared" si="4"/>
        <v>2273686658.8299999</v>
      </c>
      <c r="I37" s="331">
        <f t="shared" si="4"/>
        <v>2273686658.8299999</v>
      </c>
    </row>
    <row r="38" spans="1:10" x14ac:dyDescent="0.25">
      <c r="I38" s="332"/>
    </row>
    <row r="39" spans="1:10" ht="15.75" thickBot="1" x14ac:dyDescent="0.3">
      <c r="I39" s="333"/>
    </row>
    <row r="40" spans="1:10" ht="15.75" thickBot="1" x14ac:dyDescent="0.3">
      <c r="A40" s="482" t="s">
        <v>3918</v>
      </c>
      <c r="B40" s="482"/>
      <c r="C40" s="482"/>
      <c r="D40" s="482"/>
    </row>
    <row r="41" spans="1:10" ht="30" customHeight="1" x14ac:dyDescent="0.25">
      <c r="A41" s="483" t="s">
        <v>4018</v>
      </c>
      <c r="B41" s="484"/>
      <c r="C41" s="484"/>
      <c r="D41" s="334">
        <f>110462688+21700000</f>
        <v>132162688</v>
      </c>
    </row>
    <row r="42" spans="1:10" ht="15.75" thickBot="1" x14ac:dyDescent="0.3">
      <c r="A42" s="485" t="s">
        <v>3920</v>
      </c>
      <c r="B42" s="486"/>
      <c r="C42" s="486"/>
      <c r="D42" s="335">
        <f>I37</f>
        <v>2273686658.8299999</v>
      </c>
      <c r="G42" s="234"/>
      <c r="H42" s="292"/>
      <c r="I42" s="234"/>
      <c r="J42" s="234"/>
    </row>
    <row r="43" spans="1:10" ht="15.75" thickBot="1" x14ac:dyDescent="0.3">
      <c r="A43" s="487" t="s">
        <v>3827</v>
      </c>
      <c r="B43" s="487"/>
      <c r="C43" s="487"/>
      <c r="D43" s="336">
        <f>D41+D42</f>
        <v>2405849346.8299999</v>
      </c>
      <c r="G43" s="234"/>
      <c r="H43" s="292"/>
      <c r="I43" s="234"/>
      <c r="J43" s="234"/>
    </row>
    <row r="44" spans="1:10" x14ac:dyDescent="0.25">
      <c r="G44" s="234"/>
      <c r="H44" s="292"/>
      <c r="I44" s="234"/>
      <c r="J44" s="234"/>
    </row>
    <row r="45" spans="1:10" x14ac:dyDescent="0.25">
      <c r="D45" s="343"/>
      <c r="G45" s="234"/>
      <c r="H45" s="292"/>
      <c r="I45" s="234"/>
      <c r="J45" s="234"/>
    </row>
    <row r="46" spans="1:10" ht="15.75" x14ac:dyDescent="0.25">
      <c r="D46" s="344"/>
      <c r="E46" s="337"/>
      <c r="I46" s="338"/>
      <c r="J46" s="291"/>
    </row>
    <row r="47" spans="1:10" x14ac:dyDescent="0.25">
      <c r="D47" s="345"/>
      <c r="E47" s="337"/>
    </row>
    <row r="48" spans="1:10" x14ac:dyDescent="0.25">
      <c r="D48" s="346"/>
    </row>
  </sheetData>
  <mergeCells count="15">
    <mergeCell ref="A20:C20"/>
    <mergeCell ref="A22:D22"/>
    <mergeCell ref="A27:C27"/>
    <mergeCell ref="A29:H29"/>
    <mergeCell ref="A1:D1"/>
    <mergeCell ref="F1:J1"/>
    <mergeCell ref="A6:C6"/>
    <mergeCell ref="A8:D8"/>
    <mergeCell ref="A13:C13"/>
    <mergeCell ref="A15:D15"/>
    <mergeCell ref="C31:C36"/>
    <mergeCell ref="A40:D40"/>
    <mergeCell ref="A41:C41"/>
    <mergeCell ref="A42:C42"/>
    <mergeCell ref="A43:C43"/>
  </mergeCells>
  <pageMargins left="0.75" right="0.75" top="1" bottom="1" header="0.5" footer="0.5"/>
  <ignoredErrors>
    <ignoredError sqref="D32 F3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MK31"/>
  <sheetViews>
    <sheetView zoomScale="70" zoomScaleNormal="70" workbookViewId="0">
      <selection activeCell="C19" sqref="C19:C23"/>
    </sheetView>
  </sheetViews>
  <sheetFormatPr baseColWidth="10" defaultColWidth="9.140625" defaultRowHeight="15" x14ac:dyDescent="0.25"/>
  <cols>
    <col min="1" max="1" width="36.7109375" style="30" customWidth="1"/>
    <col min="2" max="2" width="13.85546875" style="30" customWidth="1"/>
    <col min="3" max="3" width="11.28515625" style="30" customWidth="1"/>
    <col min="4" max="4" width="22.85546875" style="30" customWidth="1"/>
    <col min="5" max="5" width="21.140625" style="30" customWidth="1"/>
    <col min="6" max="6" width="18.7109375" style="30" customWidth="1"/>
    <col min="7" max="7" width="14" style="30" customWidth="1"/>
    <col min="8" max="8" width="18.5703125" style="30" customWidth="1"/>
    <col min="9" max="9" width="18.7109375" style="30" customWidth="1"/>
    <col min="10" max="10" width="18.5703125" style="30" customWidth="1"/>
    <col min="11" max="11" width="21.42578125" style="30" customWidth="1"/>
    <col min="12" max="1025" width="11.28515625" style="30" customWidth="1"/>
  </cols>
  <sheetData>
    <row r="1" spans="1:10" ht="18.75" customHeight="1" x14ac:dyDescent="0.25">
      <c r="A1" s="500" t="s">
        <v>3876</v>
      </c>
      <c r="B1" s="500"/>
      <c r="C1" s="500"/>
      <c r="D1" s="500"/>
      <c r="E1" s="500"/>
      <c r="F1" s="500"/>
      <c r="G1" s="500"/>
      <c r="H1" s="500"/>
      <c r="I1" s="500"/>
      <c r="J1" s="500"/>
    </row>
    <row r="2" spans="1:10" x14ac:dyDescent="0.25">
      <c r="A2" s="501" t="s">
        <v>3877</v>
      </c>
      <c r="B2" s="501"/>
      <c r="C2" s="501"/>
      <c r="D2" s="501"/>
      <c r="F2" s="502" t="s">
        <v>3878</v>
      </c>
      <c r="G2" s="502"/>
      <c r="H2" s="502"/>
      <c r="I2" s="502"/>
      <c r="J2" s="502"/>
    </row>
    <row r="3" spans="1:10" ht="30" x14ac:dyDescent="0.25">
      <c r="A3" s="32" t="s">
        <v>3879</v>
      </c>
      <c r="B3" s="33" t="s">
        <v>3880</v>
      </c>
      <c r="C3" s="34" t="s">
        <v>3881</v>
      </c>
      <c r="D3" s="35" t="s">
        <v>3882</v>
      </c>
      <c r="F3" s="36" t="s">
        <v>3883</v>
      </c>
      <c r="G3" s="36" t="s">
        <v>3884</v>
      </c>
      <c r="H3" s="36" t="s">
        <v>3816</v>
      </c>
      <c r="I3" s="36" t="s">
        <v>3885</v>
      </c>
      <c r="J3" s="31" t="s">
        <v>3827</v>
      </c>
    </row>
    <row r="4" spans="1:10" x14ac:dyDescent="0.25">
      <c r="A4" s="37" t="s">
        <v>3886</v>
      </c>
      <c r="B4" s="38">
        <v>2487374</v>
      </c>
      <c r="C4" s="39">
        <v>8</v>
      </c>
      <c r="D4" s="40">
        <f>C4*B4</f>
        <v>19898992</v>
      </c>
      <c r="F4" s="41" t="s">
        <v>3887</v>
      </c>
      <c r="G4" s="42">
        <f>69900*1.03</f>
        <v>71997</v>
      </c>
      <c r="H4" s="42">
        <v>140</v>
      </c>
      <c r="I4" s="42">
        <f>G4*H4</f>
        <v>10079580</v>
      </c>
      <c r="J4" s="43">
        <f>I4*$C$19</f>
        <v>55437690</v>
      </c>
    </row>
    <row r="5" spans="1:10" x14ac:dyDescent="0.25">
      <c r="A5" s="29" t="s">
        <v>3888</v>
      </c>
      <c r="B5" s="44">
        <v>2140000</v>
      </c>
      <c r="C5" s="45">
        <v>1</v>
      </c>
      <c r="D5" s="46">
        <f>C5*B5</f>
        <v>2140000</v>
      </c>
      <c r="F5" s="41" t="s">
        <v>3889</v>
      </c>
      <c r="G5" s="42">
        <f>43000*1.03</f>
        <v>44290</v>
      </c>
      <c r="H5" s="42">
        <v>159</v>
      </c>
      <c r="I5" s="42">
        <f>H5*G5</f>
        <v>7042110</v>
      </c>
      <c r="J5" s="43">
        <f>I5*3</f>
        <v>21126330</v>
      </c>
    </row>
    <row r="6" spans="1:10" ht="15" customHeight="1" x14ac:dyDescent="0.25">
      <c r="A6" s="29" t="s">
        <v>3890</v>
      </c>
      <c r="B6" s="44">
        <v>2487374</v>
      </c>
      <c r="C6" s="45">
        <v>1</v>
      </c>
      <c r="D6" s="46">
        <f>B6*C6</f>
        <v>2487374</v>
      </c>
      <c r="F6" s="41" t="s">
        <v>3891</v>
      </c>
      <c r="G6" s="42">
        <f>60000*1.03</f>
        <v>61800</v>
      </c>
      <c r="H6" s="42">
        <f>10000000/60000</f>
        <v>166.66666666666666</v>
      </c>
      <c r="I6" s="42">
        <f>G6*H6</f>
        <v>10300000</v>
      </c>
      <c r="J6" s="43">
        <f>H6*G6</f>
        <v>10300000</v>
      </c>
    </row>
    <row r="7" spans="1:10" ht="20.25" customHeight="1" x14ac:dyDescent="0.25">
      <c r="A7" s="29" t="s">
        <v>3892</v>
      </c>
      <c r="B7" s="47">
        <v>4212042</v>
      </c>
      <c r="C7" s="48">
        <v>1</v>
      </c>
      <c r="D7" s="46">
        <f>B7*C7</f>
        <v>4212042</v>
      </c>
      <c r="F7" s="49" t="s">
        <v>3893</v>
      </c>
      <c r="G7" s="50">
        <f>1000*1.03</f>
        <v>1030</v>
      </c>
      <c r="H7" s="50">
        <v>159</v>
      </c>
      <c r="I7" s="50">
        <f>H7*G7</f>
        <v>163770</v>
      </c>
      <c r="J7" s="51">
        <f>I7*2</f>
        <v>327540</v>
      </c>
    </row>
    <row r="8" spans="1:10" ht="30.75" customHeight="1" x14ac:dyDescent="0.25">
      <c r="A8" s="52" t="s">
        <v>3894</v>
      </c>
      <c r="B8" s="53">
        <v>2318549</v>
      </c>
      <c r="C8" s="54">
        <v>1</v>
      </c>
      <c r="D8" s="55">
        <f>C8*B8</f>
        <v>2318549</v>
      </c>
      <c r="F8" s="503" t="s">
        <v>3827</v>
      </c>
      <c r="G8" s="503"/>
      <c r="H8" s="503"/>
      <c r="I8" s="503"/>
      <c r="J8" s="56">
        <f>SUM(J4:J7)</f>
        <v>87191560</v>
      </c>
    </row>
    <row r="9" spans="1:10" ht="63.75" customHeight="1" x14ac:dyDescent="0.25">
      <c r="A9" s="57"/>
      <c r="B9" s="58"/>
      <c r="C9" s="26"/>
      <c r="D9" s="58"/>
      <c r="I9" s="59" t="s">
        <v>3895</v>
      </c>
      <c r="J9" s="56">
        <f>J8/14</f>
        <v>6227968.5714285718</v>
      </c>
    </row>
    <row r="10" spans="1:10" ht="21.75" customHeight="1" x14ac:dyDescent="0.25">
      <c r="A10" s="501" t="s">
        <v>3896</v>
      </c>
      <c r="B10" s="501"/>
      <c r="C10" s="501"/>
      <c r="D10" s="60">
        <f>SUM(D4:D9)</f>
        <v>31056957</v>
      </c>
      <c r="E10" s="61"/>
      <c r="F10" s="62"/>
      <c r="G10" s="62"/>
      <c r="H10" s="63"/>
      <c r="I10" s="57"/>
    </row>
    <row r="11" spans="1:10" x14ac:dyDescent="0.25">
      <c r="A11" s="64"/>
      <c r="B11" s="65"/>
      <c r="C11" s="66"/>
      <c r="D11" s="67"/>
      <c r="E11" s="61"/>
      <c r="F11" s="61"/>
      <c r="G11" s="61"/>
      <c r="H11" s="63"/>
      <c r="I11" s="57"/>
    </row>
    <row r="12" spans="1:10" ht="30" x14ac:dyDescent="0.25">
      <c r="A12" s="68" t="s">
        <v>3897</v>
      </c>
      <c r="B12" s="69" t="s">
        <v>3880</v>
      </c>
      <c r="C12" s="70" t="s">
        <v>3881</v>
      </c>
      <c r="D12" s="71" t="s">
        <v>3882</v>
      </c>
      <c r="E12" s="61"/>
      <c r="F12" s="61"/>
      <c r="G12" s="61"/>
      <c r="H12" s="63"/>
      <c r="I12" s="57"/>
    </row>
    <row r="13" spans="1:10" ht="28.5" x14ac:dyDescent="0.25">
      <c r="A13" s="37" t="s">
        <v>3898</v>
      </c>
      <c r="B13" s="72">
        <v>4212042</v>
      </c>
      <c r="C13" s="48">
        <v>1</v>
      </c>
      <c r="D13" s="46">
        <f>B13*C13</f>
        <v>4212042</v>
      </c>
      <c r="E13" s="61"/>
      <c r="F13" s="61"/>
      <c r="G13" s="61"/>
      <c r="H13" s="63"/>
      <c r="I13" s="57"/>
    </row>
    <row r="14" spans="1:10" ht="28.5" x14ac:dyDescent="0.25">
      <c r="A14" s="73" t="s">
        <v>3899</v>
      </c>
      <c r="B14" s="72">
        <v>4212042</v>
      </c>
      <c r="C14" s="74">
        <v>1</v>
      </c>
      <c r="D14" s="75">
        <f>B14*C14</f>
        <v>4212042</v>
      </c>
      <c r="E14" s="61"/>
      <c r="F14" s="61"/>
      <c r="G14" s="61"/>
      <c r="H14" s="63"/>
      <c r="I14" s="57"/>
    </row>
    <row r="15" spans="1:10" x14ac:dyDescent="0.25">
      <c r="A15" s="76" t="s">
        <v>3900</v>
      </c>
      <c r="B15" s="77"/>
      <c r="C15" s="78"/>
      <c r="D15" s="79">
        <f>D13+D14</f>
        <v>8424084</v>
      </c>
      <c r="E15" s="61"/>
      <c r="F15" s="61"/>
      <c r="G15" s="61"/>
      <c r="H15" s="63"/>
      <c r="I15" s="57"/>
    </row>
    <row r="16" spans="1:10" x14ac:dyDescent="0.25">
      <c r="F16" s="61"/>
      <c r="G16" s="61"/>
      <c r="H16" s="63"/>
      <c r="I16" s="57"/>
    </row>
    <row r="17" spans="1:11" ht="45.75" customHeight="1" x14ac:dyDescent="0.25">
      <c r="A17" s="505" t="s">
        <v>3901</v>
      </c>
      <c r="B17" s="505"/>
      <c r="C17" s="505"/>
      <c r="D17" s="505"/>
      <c r="E17" s="505"/>
      <c r="F17" s="505"/>
      <c r="G17" s="505"/>
      <c r="H17" s="505"/>
      <c r="I17" s="80" t="s">
        <v>3902</v>
      </c>
      <c r="J17" s="81"/>
    </row>
    <row r="18" spans="1:11" ht="82.5" customHeight="1" x14ac:dyDescent="0.25">
      <c r="A18" s="82" t="s">
        <v>3903</v>
      </c>
      <c r="B18" s="83" t="s">
        <v>3904</v>
      </c>
      <c r="C18" s="27" t="s">
        <v>3905</v>
      </c>
      <c r="D18" s="84" t="s">
        <v>3906</v>
      </c>
      <c r="E18" s="28" t="s">
        <v>3907</v>
      </c>
      <c r="F18" s="85" t="s">
        <v>3908</v>
      </c>
      <c r="G18" s="86" t="s">
        <v>3909</v>
      </c>
      <c r="H18" s="87" t="s">
        <v>3910</v>
      </c>
      <c r="I18" s="88" t="s">
        <v>3911</v>
      </c>
      <c r="J18" s="89"/>
    </row>
    <row r="19" spans="1:11" x14ac:dyDescent="0.25">
      <c r="A19" s="90" t="s">
        <v>3912</v>
      </c>
      <c r="B19" s="91">
        <v>4</v>
      </c>
      <c r="C19" s="506">
        <v>5.5</v>
      </c>
      <c r="D19" s="92">
        <f>B19*$D$10</f>
        <v>124227828</v>
      </c>
      <c r="E19" s="91">
        <f>D19*$C$19</f>
        <v>683253054</v>
      </c>
      <c r="F19" s="93">
        <f>$C$19*$D$15</f>
        <v>46332462</v>
      </c>
      <c r="G19" s="94">
        <f>J9*B19</f>
        <v>24911874.285714287</v>
      </c>
      <c r="H19" s="95">
        <f>SUM(E19:G19)</f>
        <v>754497390.28571427</v>
      </c>
      <c r="I19" s="96">
        <f>H19</f>
        <v>754497390.28571427</v>
      </c>
      <c r="J19" s="97"/>
    </row>
    <row r="20" spans="1:11" x14ac:dyDescent="0.25">
      <c r="A20" s="98" t="s">
        <v>3913</v>
      </c>
      <c r="B20" s="42">
        <v>3</v>
      </c>
      <c r="C20" s="506"/>
      <c r="D20" s="92">
        <f>B20*$D$10</f>
        <v>93170871</v>
      </c>
      <c r="E20" s="91">
        <f>D20*$C$19</f>
        <v>512439790.5</v>
      </c>
      <c r="F20" s="93">
        <f>$C$19*$D$15</f>
        <v>46332462</v>
      </c>
      <c r="G20" s="99">
        <f>J9*B20</f>
        <v>18683905.714285716</v>
      </c>
      <c r="H20" s="95">
        <f>SUM(E20:G20)</f>
        <v>577456158.21428573</v>
      </c>
      <c r="I20" s="96">
        <f>H20</f>
        <v>577456158.21428573</v>
      </c>
      <c r="J20" s="97"/>
    </row>
    <row r="21" spans="1:11" x14ac:dyDescent="0.25">
      <c r="A21" s="98" t="s">
        <v>3914</v>
      </c>
      <c r="B21" s="42">
        <v>4</v>
      </c>
      <c r="C21" s="506"/>
      <c r="D21" s="92">
        <f>B21*$D$10</f>
        <v>124227828</v>
      </c>
      <c r="E21" s="91">
        <f>D21*$C$19</f>
        <v>683253054</v>
      </c>
      <c r="F21" s="93">
        <f>$C$19*$D$15</f>
        <v>46332462</v>
      </c>
      <c r="G21" s="99">
        <f>J9*B21</f>
        <v>24911874.285714287</v>
      </c>
      <c r="H21" s="95">
        <f>SUM(E21:G21)</f>
        <v>754497390.28571427</v>
      </c>
      <c r="I21" s="96">
        <f>H21</f>
        <v>754497390.28571427</v>
      </c>
      <c r="J21" s="97"/>
    </row>
    <row r="22" spans="1:11" x14ac:dyDescent="0.25">
      <c r="A22" s="98" t="s">
        <v>3915</v>
      </c>
      <c r="B22" s="42">
        <v>2</v>
      </c>
      <c r="C22" s="506"/>
      <c r="D22" s="92">
        <f>B22*$D$10</f>
        <v>62113914</v>
      </c>
      <c r="E22" s="91">
        <f>D22*$C$19</f>
        <v>341626527</v>
      </c>
      <c r="F22" s="93">
        <f>$C$19*$D$15</f>
        <v>46332462</v>
      </c>
      <c r="G22" s="99">
        <f>J9*B22</f>
        <v>12455937.142857144</v>
      </c>
      <c r="H22" s="95">
        <f>SUM(E22:G22)</f>
        <v>400414926.14285713</v>
      </c>
      <c r="I22" s="96">
        <f>H22</f>
        <v>400414926.14285713</v>
      </c>
      <c r="J22" s="97"/>
    </row>
    <row r="23" spans="1:11" x14ac:dyDescent="0.25">
      <c r="A23" s="100" t="s">
        <v>3916</v>
      </c>
      <c r="B23" s="50">
        <v>1</v>
      </c>
      <c r="C23" s="506"/>
      <c r="D23" s="92">
        <f>B23*$D$10</f>
        <v>31056957</v>
      </c>
      <c r="E23" s="101">
        <f>D23*$C$19</f>
        <v>170813263.5</v>
      </c>
      <c r="F23" s="102">
        <f>$C$19*$D$15</f>
        <v>46332462</v>
      </c>
      <c r="G23" s="103">
        <f>J9*B23</f>
        <v>6227968.5714285718</v>
      </c>
      <c r="H23" s="97">
        <f>SUM(E23:G23)</f>
        <v>223373694.07142857</v>
      </c>
      <c r="I23" s="96">
        <f>H23</f>
        <v>223373694.07142857</v>
      </c>
      <c r="J23" s="97"/>
    </row>
    <row r="24" spans="1:11" x14ac:dyDescent="0.25">
      <c r="A24" s="104" t="s">
        <v>3917</v>
      </c>
      <c r="B24" s="105">
        <f>SUM(B19:B23)</f>
        <v>14</v>
      </c>
      <c r="C24" s="106"/>
      <c r="D24" s="107">
        <f t="shared" ref="D24:I24" si="0">SUM(D19:D23)</f>
        <v>434797398</v>
      </c>
      <c r="E24" s="108">
        <f t="shared" si="0"/>
        <v>2391385689</v>
      </c>
      <c r="F24" s="109">
        <f t="shared" si="0"/>
        <v>231662310</v>
      </c>
      <c r="G24" s="110">
        <f t="shared" si="0"/>
        <v>87191560</v>
      </c>
      <c r="H24" s="111">
        <f t="shared" si="0"/>
        <v>2710239559</v>
      </c>
      <c r="I24" s="112">
        <f t="shared" si="0"/>
        <v>2710239559</v>
      </c>
      <c r="J24" s="113"/>
    </row>
    <row r="25" spans="1:11" x14ac:dyDescent="0.25">
      <c r="C25" s="97"/>
      <c r="D25" s="97"/>
      <c r="E25" s="97"/>
      <c r="F25" s="97"/>
      <c r="G25" s="97"/>
      <c r="I25" s="114"/>
      <c r="J25" s="115"/>
    </row>
    <row r="26" spans="1:11" ht="15" customHeight="1" x14ac:dyDescent="0.25">
      <c r="E26" s="507" t="s">
        <v>3918</v>
      </c>
      <c r="F26" s="507"/>
      <c r="G26" s="507"/>
      <c r="H26" s="507"/>
      <c r="J26" s="116"/>
    </row>
    <row r="27" spans="1:11" ht="58.5" customHeight="1" x14ac:dyDescent="0.25">
      <c r="E27" s="508" t="s">
        <v>3919</v>
      </c>
      <c r="F27" s="508"/>
      <c r="G27" s="508"/>
      <c r="H27" s="117" t="e">
        <f>#REF!</f>
        <v>#REF!</v>
      </c>
      <c r="J27" s="115"/>
      <c r="K27" s="116"/>
    </row>
    <row r="28" spans="1:11" ht="24.75" customHeight="1" x14ac:dyDescent="0.25">
      <c r="E28" s="509" t="s">
        <v>3920</v>
      </c>
      <c r="F28" s="509"/>
      <c r="G28" s="509"/>
      <c r="H28" s="118">
        <f>I24</f>
        <v>2710239559</v>
      </c>
      <c r="J28" s="114"/>
      <c r="K28" s="114"/>
    </row>
    <row r="29" spans="1:11" ht="15.75" customHeight="1" x14ac:dyDescent="0.25">
      <c r="E29" s="504" t="s">
        <v>3827</v>
      </c>
      <c r="F29" s="504"/>
      <c r="G29" s="504"/>
      <c r="H29" s="119" t="e">
        <f>SUM(H27:H28)</f>
        <v>#REF!</v>
      </c>
      <c r="I29" s="114"/>
    </row>
    <row r="30" spans="1:11" x14ac:dyDescent="0.25">
      <c r="F30" s="120"/>
      <c r="G30" s="120"/>
      <c r="H30" s="121"/>
      <c r="J30" s="114"/>
    </row>
    <row r="31" spans="1:11" x14ac:dyDescent="0.25">
      <c r="H31" s="122">
        <v>2864404708</v>
      </c>
    </row>
  </sheetData>
  <mergeCells count="11">
    <mergeCell ref="E29:G29"/>
    <mergeCell ref="A17:H17"/>
    <mergeCell ref="C19:C23"/>
    <mergeCell ref="E26:H26"/>
    <mergeCell ref="E27:G27"/>
    <mergeCell ref="E28:G28"/>
    <mergeCell ref="A1:J1"/>
    <mergeCell ref="A2:D2"/>
    <mergeCell ref="F2:J2"/>
    <mergeCell ref="F8:I8"/>
    <mergeCell ref="A10:C10"/>
  </mergeCells>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Listados</vt:lpstr>
      <vt:lpstr>ANEXO_PPTO_ESE (2)</vt:lpstr>
      <vt:lpstr>ANEXO_1.2.6 (2)</vt:lpstr>
      <vt:lpstr>GESTIÓN TALENTO HUMANO</vt:lpstr>
      <vt:lpstr>POBLACIÓN DETALLADA</vt:lpstr>
      <vt:lpstr>PPTO_DETALLADO-Inicial</vt:lpstr>
      <vt:lpstr>ANEXO_1.2.6</vt:lpstr>
      <vt:lpstr>ANEXO EQUIPOS</vt:lpstr>
      <vt:lpstr>PROYECCION_PPTO_1</vt:lpstr>
      <vt:lpstr>'GESTIÓN TALENTO HUMANO'!Área_de_impresión</vt:lpstr>
      <vt:lpstr>centrogestornuevo</vt:lpstr>
      <vt:lpstr>'GESTIÓN TALENTO HUMANO'!Print_Titles_0</vt:lpstr>
      <vt:lpstr>'GESTIÓN TALENTO HUMANO'!Print_Titles_0_0</vt:lpstr>
      <vt:lpstr>'GESTIÓN TALENTO HUMANO'!Títulos_a_imprimir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Drojas</dc:creator>
  <cp:lastModifiedBy>Niller Lady Alzate</cp:lastModifiedBy>
  <cp:revision>3</cp:revision>
  <cp:lastPrinted>2020-09-10T21:44:03Z</cp:lastPrinted>
  <dcterms:created xsi:type="dcterms:W3CDTF">2010-07-07T19:31:10Z</dcterms:created>
  <dcterms:modified xsi:type="dcterms:W3CDTF">2021-01-27T19:59:41Z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