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ller.alzate\Documents\Zoom\TALENTO HUMANO RED CENTRO\2.12.05 PROGRAMA DE BIENESTAR SOCIAL\Plan de Bienestar Social 2021\"/>
    </mc:Choice>
  </mc:AlternateContent>
  <xr:revisionPtr revIDLastSave="0" documentId="13_ncr:1_{119D54B3-A07A-4CDC-9692-4CDAEB759FA2}" xr6:coauthVersionLast="46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Hoja1" sheetId="1" r:id="rId1"/>
  </sheets>
  <definedNames>
    <definedName name="_xlnm._FilterDatabase" localSheetId="0" hidden="1">Hoja1!$A$4:$G$56</definedName>
    <definedName name="_xlnm.Print_Area" localSheetId="0">Hoja1!$A$1:$F$52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0" i="1" l="1"/>
  <c r="F47" i="1" l="1"/>
  <c r="F46" i="1" l="1"/>
  <c r="F48" i="1" s="1"/>
  <c r="F10" i="1" l="1"/>
  <c r="D5" i="1" l="1"/>
  <c r="D7" i="1"/>
  <c r="E12" i="1"/>
  <c r="E27" i="1"/>
  <c r="E32" i="1" s="1"/>
  <c r="D28" i="1"/>
  <c r="D29" i="1"/>
  <c r="E46" i="1"/>
  <c r="E48" i="1" s="1"/>
  <c r="D48" i="1"/>
  <c r="E50" i="1" l="1"/>
  <c r="D32" i="1"/>
  <c r="D12" i="1"/>
  <c r="F29" i="1"/>
  <c r="F20" i="1"/>
  <c r="F26" i="1"/>
  <c r="F31" i="1"/>
  <c r="D50" i="1" l="1"/>
  <c r="F28" i="1"/>
  <c r="F32" i="1" s="1"/>
  <c r="F12" i="1" l="1"/>
</calcChain>
</file>

<file path=xl/sharedStrings.xml><?xml version="1.0" encoding="utf-8"?>
<sst xmlns="http://schemas.openxmlformats.org/spreadsheetml/2006/main" count="122" uniqueCount="89">
  <si>
    <t>1, DESARROLLO CULTURAL Y ARTISTICO</t>
  </si>
  <si>
    <t>Posibilitar las expresiones de los colaboradores que al interior de la ESE Centro comparten alternadamente lo laboral con lo social.</t>
  </si>
  <si>
    <t>ACTIVIDAD</t>
  </si>
  <si>
    <t>DETALLE</t>
  </si>
  <si>
    <t>MES</t>
  </si>
  <si>
    <t>TOTAL</t>
  </si>
  <si>
    <t>Celebración Día de la Mujer</t>
  </si>
  <si>
    <t>Día de la Calidad</t>
  </si>
  <si>
    <t>Capacitación al personal</t>
  </si>
  <si>
    <t>Diciembre</t>
  </si>
  <si>
    <t>Rendición de Cuentas</t>
  </si>
  <si>
    <t>Novenas Navideñas</t>
  </si>
  <si>
    <t>Atención pre-pensionados</t>
  </si>
  <si>
    <t>Continuo</t>
  </si>
  <si>
    <t>Beneficiar con el programa anual de incentivos a los servidores públicos de carrera administrativa, así como los de libre nombramiento y remoción de niveles profesionales, técnico, administrativo y operativo.</t>
  </si>
  <si>
    <t>Premiación quinquenios</t>
  </si>
  <si>
    <t>Se realiza premiación al cumplimiento de 20, 25, 30, 35 años de labores</t>
  </si>
  <si>
    <t>Reconocimiento a la labor meritoria</t>
  </si>
  <si>
    <t>Reconocimiento a las mejores evaluaciones de desempeño</t>
  </si>
  <si>
    <t>Orientación de temas de historia laboral y nómina</t>
  </si>
  <si>
    <t>Ejecutar programas integrales de desarrollo humano que promuevan un mejor nivel de vida laboral y familiar.</t>
  </si>
  <si>
    <t>Entrega de tarjeta electrónica y publicación en redes sociales.</t>
  </si>
  <si>
    <t xml:space="preserve">Entrega de adorno floral por fallecimiento.  </t>
  </si>
  <si>
    <t xml:space="preserve">50% de aporte mensual para servicios exequiales. </t>
  </si>
  <si>
    <t>Entrega de kit para bebé del colaborador (a).</t>
  </si>
  <si>
    <t>Programa de pausas activas para las 16 IPS</t>
  </si>
  <si>
    <t>Pausas Activas</t>
  </si>
  <si>
    <t>SUBTOTAL</t>
  </si>
  <si>
    <t>TERCEROS</t>
  </si>
  <si>
    <t>PPTO BIENESTAR</t>
  </si>
  <si>
    <t>TOTAL PLAN DE BIENESTAR SOCIAL E INCENTIVOS</t>
  </si>
  <si>
    <t>Servicio Funerario (familia).</t>
  </si>
  <si>
    <t>Acompañamiento en situaciones de Luto. (familia)</t>
  </si>
  <si>
    <t>Descuento Especial en Servicios Directos de la ESE Centro (familia)</t>
  </si>
  <si>
    <t>Hasta 50% para empleados que cursen en instituciones con convenio y subsidio de educación a un hijo menor de 26 años con instituciones de nivel técnico con convenio.</t>
  </si>
  <si>
    <t>convenio de salud visual y descuento por nómina hasta por 3 cuotas</t>
  </si>
  <si>
    <t>Beneficio por nacimiento de hijo (familia)</t>
  </si>
  <si>
    <t>1 hora antes si están estudiando fuera de la ciudad y 30 minutos dentro de la localidad.</t>
  </si>
  <si>
    <t>Salud Visual (familia)</t>
  </si>
  <si>
    <t>Horario especial para cabezas de familia (familia)</t>
  </si>
  <si>
    <t>Educación (familia)</t>
  </si>
  <si>
    <t xml:space="preserve">Horario especial por estudio profesional </t>
  </si>
  <si>
    <t xml:space="preserve">Encuesta de satisfacción </t>
  </si>
  <si>
    <t xml:space="preserve">Encuesta al cliente interno </t>
  </si>
  <si>
    <t>Anual</t>
  </si>
  <si>
    <t>Jornada Motivar para Crecer (familia).</t>
  </si>
  <si>
    <t>Entrega detalle por ti mujer y tarjeta bono para descuento en toma de citología, transferible.</t>
  </si>
  <si>
    <t>Mejor colaborador</t>
  </si>
  <si>
    <t>Premiar el día de la calidad por proceso según la valoración del equipo de trabajo, por sus valores y relaciones interpersonales.</t>
  </si>
  <si>
    <t>Beneficio uso de la biscicleta</t>
  </si>
  <si>
    <t>cumplimiento ley 1811 de 2016</t>
  </si>
  <si>
    <t>Plan Empresa</t>
  </si>
  <si>
    <t>Organizar estudio formal para mejorar nivel de estudio de los colaboradores</t>
  </si>
  <si>
    <t>Celebración Días Especiales, cumpleaños y días ambientales.</t>
  </si>
  <si>
    <t>Periodicidad</t>
  </si>
  <si>
    <t>Normatividad</t>
  </si>
  <si>
    <t>Diagnóstico Cultura Organizacional</t>
  </si>
  <si>
    <t>Acreditación</t>
  </si>
  <si>
    <t>Cada 2 años</t>
  </si>
  <si>
    <t>JUNIO</t>
  </si>
  <si>
    <t>Descuento del 30% para el funcionario y su familia en los servicios directos de la ESE Centro</t>
  </si>
  <si>
    <t>Realizar estudio póliza de seguros</t>
  </si>
  <si>
    <t>Art. 53 Acuerdo Sindical</t>
  </si>
  <si>
    <t>Estímulo por cumpleaños</t>
  </si>
  <si>
    <t>Medio día libre a disfrutar dentro del mismo mes de cumpleaños</t>
  </si>
  <si>
    <t>Jornada de Vacunación</t>
  </si>
  <si>
    <t>Entrega de refrigerio y almuerzo según acuerdo sindical, art. 59</t>
  </si>
  <si>
    <t>Buzón de Escucha Activa</t>
  </si>
  <si>
    <t>Estrategia de comunicación con los colaboradores</t>
  </si>
  <si>
    <t>Celebración Día del Niño (familia)</t>
  </si>
  <si>
    <t>cotizar aprox. 250 personas.</t>
  </si>
  <si>
    <t>Febrero</t>
  </si>
  <si>
    <t xml:space="preserve">Junio </t>
  </si>
  <si>
    <t>2, DESARROLLO HUMANO</t>
  </si>
  <si>
    <t>Situaciones especiales con su grupo familiar (1° cinsanguinidad, 1° afinidad) incluyendo hijos de crianza.</t>
  </si>
  <si>
    <t>Horario flexible</t>
  </si>
  <si>
    <t>Por el tiempo que dure la contingencia salida 1 hora antes</t>
  </si>
  <si>
    <t>Contingencia</t>
  </si>
  <si>
    <t>Se realizará virtual y se ofrecerá un almuerzo con bebida</t>
  </si>
  <si>
    <t>Envío detalle y dulces a los hijos de colaboradores</t>
  </si>
  <si>
    <t>Rendición informe anual 2021 virtual</t>
  </si>
  <si>
    <t>Bienvenida a la Navidad</t>
  </si>
  <si>
    <t>Dicimbre 1</t>
  </si>
  <si>
    <t>Visita a las IPS en jornada de autocuidado</t>
  </si>
  <si>
    <t>medicón clima organizacional</t>
  </si>
  <si>
    <t>Medición de riesgo psicosocial.</t>
  </si>
  <si>
    <t>3. PLAN DE ESTÍMULOS</t>
  </si>
  <si>
    <t>PRESUPUESTO 2021 ADMINISTRATIVO</t>
  </si>
  <si>
    <t>PRESUPUESTO 2021 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</si>
</sst>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rgb="FF262626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7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right" vertical="center"/>
    </xf>
    <xf numFmtId="3" fontId="0" fillId="0" borderId="1" xfId="0" applyNumberForma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3" fontId="0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4" fillId="0" borderId="0" xfId="0" applyFont="1" applyFill="1" applyBorder="1"/>
    <xf numFmtId="3" fontId="4" fillId="0" borderId="0" xfId="0" applyNumberFormat="1" applyFont="1" applyFill="1" applyBorder="1" applyAlignment="1">
      <alignment vertical="center"/>
    </xf>
    <xf numFmtId="17" fontId="3" fillId="0" borderId="1" xfId="0" applyNumberFormat="1" applyFont="1" applyFill="1" applyBorder="1" applyAlignment="1">
      <alignment horizontal="center" vertical="center"/>
    </xf>
    <xf numFmtId="3" fontId="0" fillId="0" borderId="0" xfId="0" applyNumberFormat="1" applyFill="1" applyBorder="1" applyAlignment="1">
      <alignment vertical="center"/>
    </xf>
    <xf numFmtId="0" fontId="0" fillId="0" borderId="0" xfId="0" applyFont="1" applyFill="1" applyBorder="1"/>
    <xf numFmtId="0" fontId="0" fillId="0" borderId="0" xfId="0" applyFill="1" applyBorder="1"/>
    <xf numFmtId="0" fontId="5" fillId="0" borderId="0" xfId="0" applyFont="1" applyBorder="1" applyAlignment="1">
      <alignment wrapText="1"/>
    </xf>
    <xf numFmtId="2" fontId="3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3" fontId="0" fillId="0" borderId="0" xfId="0" applyNumberForma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17" fontId="2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0" fontId="4" fillId="0" borderId="0" xfId="0" applyFont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17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vertical="center"/>
    </xf>
    <xf numFmtId="3" fontId="0" fillId="0" borderId="1" xfId="0" applyNumberFormat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17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view="pageBreakPreview" topLeftCell="A7" zoomScale="60" zoomScaleNormal="100" workbookViewId="0">
      <selection activeCell="F50" sqref="F50"/>
    </sheetView>
  </sheetViews>
  <sheetFormatPr baseColWidth="10" defaultRowHeight="15" x14ac:dyDescent="0.25"/>
  <cols>
    <col min="1" max="1" width="34.7109375" style="31" customWidth="1"/>
    <col min="2" max="2" width="33.7109375" style="31" customWidth="1"/>
    <col min="3" max="3" width="29.7109375" style="44" customWidth="1"/>
    <col min="4" max="4" width="12.42578125" style="31" hidden="1" customWidth="1"/>
    <col min="5" max="5" width="12.5703125" style="31" hidden="1" customWidth="1"/>
    <col min="6" max="6" width="18.28515625" style="31" bestFit="1" customWidth="1"/>
    <col min="7" max="7" width="11.42578125" style="30"/>
    <col min="8" max="16384" width="11.42578125" style="31"/>
  </cols>
  <sheetData>
    <row r="1" spans="1:7" x14ac:dyDescent="0.25">
      <c r="A1" s="51" t="s">
        <v>0</v>
      </c>
      <c r="B1" s="51"/>
      <c r="C1" s="51"/>
      <c r="D1" s="51"/>
      <c r="E1" s="51"/>
      <c r="F1" s="51"/>
    </row>
    <row r="2" spans="1:7" ht="30" customHeight="1" x14ac:dyDescent="0.25">
      <c r="A2" s="52" t="s">
        <v>1</v>
      </c>
      <c r="B2" s="52"/>
      <c r="C2" s="52"/>
      <c r="D2" s="52"/>
      <c r="E2" s="52"/>
      <c r="F2" s="52"/>
    </row>
    <row r="3" spans="1:7" x14ac:dyDescent="0.25">
      <c r="A3" s="28"/>
      <c r="B3" s="28"/>
      <c r="C3" s="29"/>
      <c r="D3" s="28"/>
      <c r="E3" s="28"/>
      <c r="F3" s="28"/>
    </row>
    <row r="4" spans="1:7" ht="30" x14ac:dyDescent="0.25">
      <c r="A4" s="3" t="s">
        <v>2</v>
      </c>
      <c r="B4" s="3" t="s">
        <v>3</v>
      </c>
      <c r="C4" s="3" t="s">
        <v>4</v>
      </c>
      <c r="D4" s="3" t="s">
        <v>28</v>
      </c>
      <c r="E4" s="13" t="s">
        <v>29</v>
      </c>
      <c r="F4" s="7" t="s">
        <v>5</v>
      </c>
    </row>
    <row r="5" spans="1:7" ht="54.75" customHeight="1" x14ac:dyDescent="0.25">
      <c r="A5" s="4" t="s">
        <v>6</v>
      </c>
      <c r="B5" s="1" t="s">
        <v>46</v>
      </c>
      <c r="C5" s="5">
        <v>39508</v>
      </c>
      <c r="D5" s="6">
        <f>3500*330</f>
        <v>1155000</v>
      </c>
      <c r="E5" s="8">
        <v>292000</v>
      </c>
      <c r="F5" s="8">
        <v>3500000</v>
      </c>
    </row>
    <row r="6" spans="1:7" ht="55.5" customHeight="1" x14ac:dyDescent="0.25">
      <c r="A6" s="1" t="s">
        <v>53</v>
      </c>
      <c r="B6" s="1" t="s">
        <v>21</v>
      </c>
      <c r="C6" s="2" t="s">
        <v>13</v>
      </c>
      <c r="D6" s="6">
        <v>0</v>
      </c>
      <c r="E6" s="8">
        <v>0</v>
      </c>
      <c r="F6" s="8"/>
    </row>
    <row r="7" spans="1:7" ht="48" customHeight="1" x14ac:dyDescent="0.25">
      <c r="A7" s="4" t="s">
        <v>7</v>
      </c>
      <c r="B7" s="4" t="s">
        <v>8</v>
      </c>
      <c r="C7" s="2"/>
      <c r="D7" s="6">
        <f>30000000-E7</f>
        <v>25500000</v>
      </c>
      <c r="E7" s="8">
        <v>4500000</v>
      </c>
      <c r="F7" s="8"/>
    </row>
    <row r="8" spans="1:7" ht="56.25" customHeight="1" x14ac:dyDescent="0.25">
      <c r="A8" s="9" t="s">
        <v>49</v>
      </c>
      <c r="B8" s="9" t="s">
        <v>50</v>
      </c>
      <c r="C8" s="2" t="s">
        <v>13</v>
      </c>
      <c r="D8" s="6"/>
      <c r="E8" s="8"/>
      <c r="F8" s="8"/>
    </row>
    <row r="9" spans="1:7" ht="56.25" customHeight="1" x14ac:dyDescent="0.25">
      <c r="A9" s="18" t="s">
        <v>69</v>
      </c>
      <c r="B9" s="9" t="s">
        <v>79</v>
      </c>
      <c r="C9" s="53">
        <v>47392</v>
      </c>
      <c r="D9" s="48">
        <v>3500000</v>
      </c>
      <c r="E9" s="48" t="s">
        <v>70</v>
      </c>
      <c r="F9" s="12">
        <v>8821000</v>
      </c>
    </row>
    <row r="10" spans="1:7" s="25" customFormat="1" ht="60.75" customHeight="1" x14ac:dyDescent="0.25">
      <c r="A10" s="18" t="s">
        <v>10</v>
      </c>
      <c r="B10" s="9" t="s">
        <v>80</v>
      </c>
      <c r="C10" s="22">
        <v>40513</v>
      </c>
      <c r="D10" s="11">
        <v>0</v>
      </c>
      <c r="E10" s="12">
        <v>23800000</v>
      </c>
      <c r="F10" s="12">
        <f>4600000+11345000+54320000</f>
        <v>70265000</v>
      </c>
      <c r="G10" s="23"/>
    </row>
    <row r="11" spans="1:7" s="25" customFormat="1" ht="40.5" customHeight="1" x14ac:dyDescent="0.25">
      <c r="A11" s="18" t="s">
        <v>11</v>
      </c>
      <c r="B11" s="9" t="s">
        <v>81</v>
      </c>
      <c r="C11" s="22" t="s">
        <v>82</v>
      </c>
      <c r="D11" s="11">
        <v>0</v>
      </c>
      <c r="E11" s="12">
        <v>2600000</v>
      </c>
      <c r="F11" s="12">
        <v>3800000</v>
      </c>
      <c r="G11" s="23"/>
    </row>
    <row r="12" spans="1:7" s="36" customFormat="1" ht="24" customHeight="1" x14ac:dyDescent="0.25">
      <c r="A12" s="32" t="s">
        <v>27</v>
      </c>
      <c r="B12" s="33"/>
      <c r="C12" s="34"/>
      <c r="D12" s="35">
        <f>SUM(D5:D11)</f>
        <v>30155000</v>
      </c>
      <c r="E12" s="35">
        <f>SUM(E5:E11)</f>
        <v>31192000</v>
      </c>
      <c r="F12" s="35">
        <f>SUM(F5:F11)</f>
        <v>86386000</v>
      </c>
    </row>
    <row r="13" spans="1:7" ht="26.25" customHeight="1" x14ac:dyDescent="0.25">
      <c r="A13" s="28"/>
      <c r="B13" s="28"/>
      <c r="C13" s="29"/>
      <c r="D13" s="28"/>
      <c r="E13" s="30"/>
      <c r="F13" s="30"/>
    </row>
    <row r="14" spans="1:7" s="25" customFormat="1" x14ac:dyDescent="0.25">
      <c r="A14" s="49" t="s">
        <v>73</v>
      </c>
      <c r="B14" s="49"/>
      <c r="C14" s="49"/>
      <c r="D14" s="49"/>
      <c r="E14" s="49"/>
      <c r="F14" s="49"/>
      <c r="G14" s="23"/>
    </row>
    <row r="15" spans="1:7" s="25" customFormat="1" ht="30" customHeight="1" x14ac:dyDescent="0.25">
      <c r="A15" s="50" t="s">
        <v>20</v>
      </c>
      <c r="B15" s="50"/>
      <c r="C15" s="50"/>
      <c r="D15" s="50"/>
      <c r="E15" s="50"/>
      <c r="F15" s="50"/>
      <c r="G15" s="23"/>
    </row>
    <row r="16" spans="1:7" s="25" customFormat="1" ht="30" x14ac:dyDescent="0.25">
      <c r="A16" s="15" t="s">
        <v>2</v>
      </c>
      <c r="B16" s="15" t="s">
        <v>3</v>
      </c>
      <c r="C16" s="15" t="s">
        <v>4</v>
      </c>
      <c r="D16" s="15" t="s">
        <v>28</v>
      </c>
      <c r="E16" s="13" t="s">
        <v>29</v>
      </c>
      <c r="F16" s="7" t="s">
        <v>5</v>
      </c>
      <c r="G16" s="23"/>
    </row>
    <row r="17" spans="1:7" s="24" customFormat="1" ht="164.25" customHeight="1" x14ac:dyDescent="0.25">
      <c r="A17" s="27" t="s">
        <v>45</v>
      </c>
      <c r="B17" s="16" t="s">
        <v>83</v>
      </c>
      <c r="C17" s="10" t="s">
        <v>59</v>
      </c>
      <c r="D17" s="10">
        <v>0</v>
      </c>
      <c r="E17" s="17">
        <v>0</v>
      </c>
      <c r="F17" s="17">
        <v>2500000</v>
      </c>
    </row>
    <row r="18" spans="1:7" s="24" customFormat="1" ht="88.5" customHeight="1" x14ac:dyDescent="0.25">
      <c r="A18" s="27" t="s">
        <v>51</v>
      </c>
      <c r="B18" s="16" t="s">
        <v>52</v>
      </c>
      <c r="C18" s="10" t="s">
        <v>71</v>
      </c>
      <c r="D18" s="10"/>
      <c r="E18" s="17"/>
      <c r="F18" s="17"/>
    </row>
    <row r="19" spans="1:7" s="24" customFormat="1" ht="58.5" customHeight="1" x14ac:dyDescent="0.25">
      <c r="A19" s="9" t="s">
        <v>26</v>
      </c>
      <c r="B19" s="16" t="s">
        <v>25</v>
      </c>
      <c r="C19" s="10" t="s">
        <v>13</v>
      </c>
      <c r="D19" s="10">
        <v>0</v>
      </c>
      <c r="E19" s="17">
        <v>0</v>
      </c>
      <c r="F19" s="17">
        <v>0</v>
      </c>
    </row>
    <row r="20" spans="1:7" s="25" customFormat="1" ht="39.75" customHeight="1" x14ac:dyDescent="0.25">
      <c r="A20" s="18" t="s">
        <v>12</v>
      </c>
      <c r="B20" s="9" t="s">
        <v>19</v>
      </c>
      <c r="C20" s="10" t="s">
        <v>13</v>
      </c>
      <c r="D20" s="11">
        <v>0</v>
      </c>
      <c r="E20" s="12">
        <v>0</v>
      </c>
      <c r="F20" s="17">
        <f>+D20+E20</f>
        <v>0</v>
      </c>
      <c r="G20" s="23"/>
    </row>
    <row r="21" spans="1:7" s="25" customFormat="1" ht="46.5" customHeight="1" x14ac:dyDescent="0.25">
      <c r="A21" s="9" t="s">
        <v>84</v>
      </c>
      <c r="B21" s="9" t="s">
        <v>54</v>
      </c>
      <c r="C21" s="10" t="s">
        <v>58</v>
      </c>
      <c r="D21" s="11">
        <v>0</v>
      </c>
      <c r="E21" s="12">
        <v>0</v>
      </c>
      <c r="F21" s="17"/>
    </row>
    <row r="22" spans="1:7" s="25" customFormat="1" ht="46.5" customHeight="1" x14ac:dyDescent="0.25">
      <c r="A22" s="9" t="s">
        <v>85</v>
      </c>
      <c r="B22" s="9" t="s">
        <v>55</v>
      </c>
      <c r="C22" s="10" t="s">
        <v>58</v>
      </c>
      <c r="D22" s="11">
        <v>0</v>
      </c>
      <c r="E22" s="12">
        <v>0</v>
      </c>
      <c r="F22" s="17"/>
    </row>
    <row r="23" spans="1:7" s="25" customFormat="1" ht="46.5" customHeight="1" x14ac:dyDescent="0.25">
      <c r="A23" s="9" t="s">
        <v>42</v>
      </c>
      <c r="B23" s="9" t="s">
        <v>43</v>
      </c>
      <c r="C23" s="10" t="s">
        <v>44</v>
      </c>
      <c r="D23" s="11"/>
      <c r="E23" s="12"/>
      <c r="F23" s="17">
        <v>0</v>
      </c>
    </row>
    <row r="24" spans="1:7" s="25" customFormat="1" ht="46.5" customHeight="1" x14ac:dyDescent="0.25">
      <c r="A24" s="9" t="s">
        <v>56</v>
      </c>
      <c r="B24" s="9" t="s">
        <v>57</v>
      </c>
      <c r="C24" s="10" t="s">
        <v>58</v>
      </c>
      <c r="D24" s="11"/>
      <c r="E24" s="12"/>
      <c r="F24" s="17"/>
    </row>
    <row r="25" spans="1:7" s="25" customFormat="1" ht="46.5" customHeight="1" x14ac:dyDescent="0.25">
      <c r="A25" s="9" t="s">
        <v>67</v>
      </c>
      <c r="B25" s="9" t="s">
        <v>68</v>
      </c>
      <c r="C25" s="14" t="s">
        <v>13</v>
      </c>
      <c r="D25" s="11"/>
      <c r="E25" s="12"/>
      <c r="F25" s="17">
        <v>0</v>
      </c>
    </row>
    <row r="26" spans="1:7" s="25" customFormat="1" ht="50.25" customHeight="1" x14ac:dyDescent="0.25">
      <c r="A26" s="18" t="s">
        <v>38</v>
      </c>
      <c r="B26" s="9" t="s">
        <v>35</v>
      </c>
      <c r="C26" s="14" t="s">
        <v>13</v>
      </c>
      <c r="D26" s="19">
        <v>0</v>
      </c>
      <c r="E26" s="12">
        <v>0</v>
      </c>
      <c r="F26" s="17">
        <f>+D26+E26</f>
        <v>0</v>
      </c>
      <c r="G26" s="23"/>
    </row>
    <row r="27" spans="1:7" s="25" customFormat="1" ht="48.75" customHeight="1" x14ac:dyDescent="0.25">
      <c r="A27" s="18" t="s">
        <v>31</v>
      </c>
      <c r="B27" s="9" t="s">
        <v>23</v>
      </c>
      <c r="C27" s="14" t="s">
        <v>13</v>
      </c>
      <c r="D27" s="11">
        <v>0</v>
      </c>
      <c r="E27" s="12">
        <f>(4250*8)*12</f>
        <v>408000</v>
      </c>
      <c r="F27" s="17">
        <v>1500000</v>
      </c>
      <c r="G27" s="23"/>
    </row>
    <row r="28" spans="1:7" s="25" customFormat="1" ht="39.75" customHeight="1" x14ac:dyDescent="0.25">
      <c r="A28" s="9" t="s">
        <v>32</v>
      </c>
      <c r="B28" s="9" t="s">
        <v>22</v>
      </c>
      <c r="C28" s="14" t="s">
        <v>13</v>
      </c>
      <c r="D28" s="11">
        <f>10*50000</f>
        <v>500000</v>
      </c>
      <c r="E28" s="12">
        <v>0</v>
      </c>
      <c r="F28" s="17">
        <f>+D28+E28</f>
        <v>500000</v>
      </c>
      <c r="G28" s="23"/>
    </row>
    <row r="29" spans="1:7" s="25" customFormat="1" ht="39.75" customHeight="1" x14ac:dyDescent="0.25">
      <c r="A29" s="9" t="s">
        <v>36</v>
      </c>
      <c r="B29" s="9" t="s">
        <v>24</v>
      </c>
      <c r="C29" s="14" t="s">
        <v>13</v>
      </c>
      <c r="D29" s="11">
        <f>10*25000</f>
        <v>250000</v>
      </c>
      <c r="E29" s="12">
        <v>0</v>
      </c>
      <c r="F29" s="17">
        <f>+D29+E29</f>
        <v>250000</v>
      </c>
      <c r="G29" s="23"/>
    </row>
    <row r="30" spans="1:7" s="24" customFormat="1" ht="62.25" customHeight="1" x14ac:dyDescent="0.25">
      <c r="A30" s="9" t="s">
        <v>61</v>
      </c>
      <c r="B30" s="16" t="s">
        <v>62</v>
      </c>
      <c r="C30" s="10"/>
      <c r="D30" s="17"/>
      <c r="E30" s="17"/>
      <c r="F30" s="17"/>
      <c r="G30" s="26"/>
    </row>
    <row r="31" spans="1:7" s="25" customFormat="1" ht="63.75" customHeight="1" x14ac:dyDescent="0.25">
      <c r="A31" s="9" t="s">
        <v>33</v>
      </c>
      <c r="B31" s="9" t="s">
        <v>60</v>
      </c>
      <c r="C31" s="14" t="s">
        <v>13</v>
      </c>
      <c r="D31" s="11">
        <v>0</v>
      </c>
      <c r="E31" s="12">
        <v>0</v>
      </c>
      <c r="F31" s="17">
        <f>+D31+E31</f>
        <v>0</v>
      </c>
      <c r="G31" s="23"/>
    </row>
    <row r="32" spans="1:7" s="20" customFormat="1" ht="24" customHeight="1" x14ac:dyDescent="0.25">
      <c r="A32" s="37" t="s">
        <v>27</v>
      </c>
      <c r="B32" s="38"/>
      <c r="C32" s="39"/>
      <c r="D32" s="40">
        <f>SUM(D17:D31)</f>
        <v>750000</v>
      </c>
      <c r="E32" s="40">
        <f>SUM(E17:E31)</f>
        <v>408000</v>
      </c>
      <c r="F32" s="40">
        <f>SUM(F17:F31)</f>
        <v>4750000</v>
      </c>
    </row>
    <row r="33" spans="1:7" s="20" customFormat="1" ht="24" customHeight="1" x14ac:dyDescent="0.25">
      <c r="A33" s="37"/>
      <c r="B33" s="38"/>
      <c r="C33" s="39"/>
      <c r="D33" s="40"/>
      <c r="E33" s="40"/>
      <c r="F33" s="40"/>
    </row>
    <row r="34" spans="1:7" s="25" customFormat="1" x14ac:dyDescent="0.25">
      <c r="A34" s="41"/>
      <c r="B34" s="41"/>
      <c r="C34" s="42"/>
      <c r="D34" s="41"/>
      <c r="E34" s="41"/>
      <c r="F34" s="41"/>
      <c r="G34" s="23"/>
    </row>
    <row r="35" spans="1:7" s="25" customFormat="1" x14ac:dyDescent="0.25">
      <c r="A35" s="49" t="s">
        <v>86</v>
      </c>
      <c r="B35" s="49"/>
      <c r="C35" s="49"/>
      <c r="D35" s="49"/>
      <c r="E35" s="49"/>
      <c r="F35" s="49"/>
      <c r="G35" s="23"/>
    </row>
    <row r="36" spans="1:7" s="25" customFormat="1" ht="30" customHeight="1" x14ac:dyDescent="0.25">
      <c r="A36" s="50" t="s">
        <v>14</v>
      </c>
      <c r="B36" s="50"/>
      <c r="C36" s="50"/>
      <c r="D36" s="50"/>
      <c r="E36" s="50"/>
      <c r="F36" s="50"/>
      <c r="G36" s="23"/>
    </row>
    <row r="37" spans="1:7" s="25" customFormat="1" ht="30" x14ac:dyDescent="0.25">
      <c r="A37" s="15" t="s">
        <v>2</v>
      </c>
      <c r="B37" s="15" t="s">
        <v>3</v>
      </c>
      <c r="C37" s="15" t="s">
        <v>4</v>
      </c>
      <c r="D37" s="15" t="s">
        <v>28</v>
      </c>
      <c r="E37" s="13" t="s">
        <v>29</v>
      </c>
      <c r="F37" s="7" t="s">
        <v>5</v>
      </c>
      <c r="G37" s="23"/>
    </row>
    <row r="38" spans="1:7" s="25" customFormat="1" ht="92.25" customHeight="1" x14ac:dyDescent="0.25">
      <c r="A38" s="9" t="s">
        <v>39</v>
      </c>
      <c r="B38" s="9" t="s">
        <v>74</v>
      </c>
      <c r="C38" s="10" t="s">
        <v>13</v>
      </c>
      <c r="D38" s="11"/>
      <c r="E38" s="12"/>
      <c r="F38" s="12">
        <v>0</v>
      </c>
      <c r="G38" s="23"/>
    </row>
    <row r="39" spans="1:7" s="25" customFormat="1" ht="26.25" customHeight="1" x14ac:dyDescent="0.25">
      <c r="A39" s="9" t="s">
        <v>75</v>
      </c>
      <c r="B39" s="9" t="s">
        <v>76</v>
      </c>
      <c r="C39" s="10" t="s">
        <v>77</v>
      </c>
      <c r="D39" s="11"/>
      <c r="E39" s="12"/>
      <c r="F39" s="12">
        <v>0</v>
      </c>
      <c r="G39" s="23"/>
    </row>
    <row r="40" spans="1:7" s="25" customFormat="1" ht="99" customHeight="1" x14ac:dyDescent="0.25">
      <c r="A40" s="9" t="s">
        <v>40</v>
      </c>
      <c r="B40" s="9" t="s">
        <v>34</v>
      </c>
      <c r="C40" s="14" t="s">
        <v>13</v>
      </c>
      <c r="D40" s="11"/>
      <c r="E40" s="12"/>
      <c r="F40" s="17">
        <v>0</v>
      </c>
      <c r="G40" s="23"/>
    </row>
    <row r="41" spans="1:7" s="25" customFormat="1" ht="60" customHeight="1" x14ac:dyDescent="0.25">
      <c r="A41" s="9" t="s">
        <v>41</v>
      </c>
      <c r="B41" s="9" t="s">
        <v>37</v>
      </c>
      <c r="C41" s="14" t="s">
        <v>13</v>
      </c>
      <c r="D41" s="11"/>
      <c r="E41" s="12"/>
      <c r="F41" s="17">
        <v>0</v>
      </c>
      <c r="G41" s="23"/>
    </row>
    <row r="42" spans="1:7" s="25" customFormat="1" ht="95.25" customHeight="1" x14ac:dyDescent="0.25">
      <c r="A42" s="9" t="s">
        <v>47</v>
      </c>
      <c r="B42" s="9" t="s">
        <v>48</v>
      </c>
      <c r="C42" s="14" t="s">
        <v>72</v>
      </c>
      <c r="D42" s="11"/>
      <c r="E42" s="12"/>
      <c r="F42" s="17">
        <v>0</v>
      </c>
      <c r="G42" s="23"/>
    </row>
    <row r="43" spans="1:7" s="25" customFormat="1" ht="50.25" customHeight="1" x14ac:dyDescent="0.25">
      <c r="A43" s="9" t="s">
        <v>65</v>
      </c>
      <c r="B43" s="9" t="s">
        <v>66</v>
      </c>
      <c r="C43" s="14" t="s">
        <v>13</v>
      </c>
      <c r="D43" s="11"/>
      <c r="E43" s="12"/>
      <c r="F43" s="17">
        <v>0</v>
      </c>
      <c r="G43" s="23"/>
    </row>
    <row r="44" spans="1:7" s="25" customFormat="1" ht="52.5" customHeight="1" x14ac:dyDescent="0.25">
      <c r="A44" s="9" t="s">
        <v>63</v>
      </c>
      <c r="B44" s="9" t="s">
        <v>64</v>
      </c>
      <c r="C44" s="14" t="s">
        <v>13</v>
      </c>
      <c r="D44" s="11"/>
      <c r="E44" s="12"/>
      <c r="F44" s="17">
        <v>0</v>
      </c>
      <c r="G44" s="23"/>
    </row>
    <row r="45" spans="1:7" s="25" customFormat="1" ht="52.5" customHeight="1" x14ac:dyDescent="0.25">
      <c r="A45" s="9" t="s">
        <v>10</v>
      </c>
      <c r="B45" s="9" t="s">
        <v>78</v>
      </c>
      <c r="C45" s="10" t="s">
        <v>9</v>
      </c>
      <c r="D45" s="11"/>
      <c r="E45" s="12"/>
      <c r="F45" s="17">
        <v>9800000</v>
      </c>
      <c r="G45" s="23"/>
    </row>
    <row r="46" spans="1:7" s="25" customFormat="1" ht="45" x14ac:dyDescent="0.25">
      <c r="A46" s="18" t="s">
        <v>15</v>
      </c>
      <c r="B46" s="9" t="s">
        <v>16</v>
      </c>
      <c r="C46" s="10" t="s">
        <v>9</v>
      </c>
      <c r="D46" s="11">
        <v>0</v>
      </c>
      <c r="E46" s="12">
        <f>17*100000</f>
        <v>1700000</v>
      </c>
      <c r="F46" s="12">
        <f>150000*10</f>
        <v>1500000</v>
      </c>
      <c r="G46" s="23"/>
    </row>
    <row r="47" spans="1:7" s="25" customFormat="1" ht="54.75" customHeight="1" x14ac:dyDescent="0.25">
      <c r="A47" s="9" t="s">
        <v>17</v>
      </c>
      <c r="B47" s="9" t="s">
        <v>18</v>
      </c>
      <c r="C47" s="10" t="s">
        <v>9</v>
      </c>
      <c r="D47" s="11">
        <v>0</v>
      </c>
      <c r="E47" s="12">
        <v>1000000</v>
      </c>
      <c r="F47" s="12">
        <f>11*200000</f>
        <v>2200000</v>
      </c>
      <c r="G47" s="23"/>
    </row>
    <row r="48" spans="1:7" s="20" customFormat="1" ht="24" customHeight="1" x14ac:dyDescent="0.25">
      <c r="A48" s="37" t="s">
        <v>27</v>
      </c>
      <c r="B48" s="38"/>
      <c r="C48" s="39"/>
      <c r="D48" s="40">
        <f>SUM(D46:D47)</f>
        <v>0</v>
      </c>
      <c r="E48" s="40">
        <f>SUM(E46:E47)</f>
        <v>2700000</v>
      </c>
      <c r="F48" s="40">
        <f>SUM(F45:F47)</f>
        <v>13500000</v>
      </c>
    </row>
    <row r="49" spans="1:7" s="25" customFormat="1" x14ac:dyDescent="0.25">
      <c r="C49" s="43"/>
      <c r="G49" s="23"/>
    </row>
    <row r="50" spans="1:7" s="20" customFormat="1" x14ac:dyDescent="0.25">
      <c r="A50" s="45" t="s">
        <v>30</v>
      </c>
      <c r="B50" s="45"/>
      <c r="C50" s="46"/>
      <c r="D50" s="47" t="e">
        <f>+D48+D32+#REF!+D12</f>
        <v>#REF!</v>
      </c>
      <c r="E50" s="47" t="e">
        <f>+E48+E32+#REF!+E12</f>
        <v>#REF!</v>
      </c>
      <c r="F50" s="47">
        <f>+F48+F32+F12</f>
        <v>104636000</v>
      </c>
      <c r="G50" s="21"/>
    </row>
    <row r="51" spans="1:7" s="20" customFormat="1" x14ac:dyDescent="0.25">
      <c r="A51" s="45" t="s">
        <v>87</v>
      </c>
      <c r="B51" s="45"/>
      <c r="C51" s="46"/>
      <c r="D51" s="47"/>
      <c r="E51" s="47"/>
      <c r="F51" s="47">
        <v>30000000</v>
      </c>
      <c r="G51" s="21"/>
    </row>
    <row r="52" spans="1:7" s="20" customFormat="1" x14ac:dyDescent="0.25">
      <c r="A52" s="45" t="s">
        <v>88</v>
      </c>
      <c r="B52" s="45"/>
      <c r="C52" s="46"/>
      <c r="D52" s="47"/>
      <c r="E52" s="47"/>
      <c r="F52" s="47">
        <v>37268994</v>
      </c>
      <c r="G52" s="21"/>
    </row>
    <row r="53" spans="1:7" s="25" customFormat="1" x14ac:dyDescent="0.25">
      <c r="C53" s="43"/>
      <c r="G53" s="23"/>
    </row>
  </sheetData>
  <autoFilter ref="A4:G56" xr:uid="{00000000-0009-0000-0000-000000000000}"/>
  <mergeCells count="6">
    <mergeCell ref="A35:F35"/>
    <mergeCell ref="A36:F36"/>
    <mergeCell ref="A1:F1"/>
    <mergeCell ref="A2:F2"/>
    <mergeCell ref="A14:F14"/>
    <mergeCell ref="A15:F1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  <rowBreaks count="2" manualBreakCount="2">
    <brk id="13" max="6" man="1"/>
    <brk id="34" max="6" man="1"/>
  </rowBreaks>
  <colBreaks count="1" manualBreakCount="1">
    <brk id="6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Niller Alzate</dc:creator>
  <cp:lastModifiedBy>Niller Lady Alzate</cp:lastModifiedBy>
  <cp:lastPrinted>2021-01-13T20:59:24Z</cp:lastPrinted>
  <dcterms:created xsi:type="dcterms:W3CDTF">2015-02-18T22:11:47Z</dcterms:created>
  <dcterms:modified xsi:type="dcterms:W3CDTF">2021-01-27T20:23:39Z</dcterms:modified>
</cp:coreProperties>
</file>