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workbookPr/>
  <mc:AlternateContent xmlns:mc="http://schemas.openxmlformats.org/markup-compatibility/2006">
    <mc:Choice Requires="x15">
      <x15ac:absPath xmlns:x15ac="http://schemas.microsoft.com/office/spreadsheetml/2010/11/ac" url="C:\Users\csdl.gsin1\Desktop\COMPRAS 2021\"/>
    </mc:Choice>
  </mc:AlternateContent>
  <xr:revisionPtr revIDLastSave="0" documentId="13_ncr:1_{AFE52773-3A86-4EA0-86F8-60F5D797A92F}" xr6:coauthVersionLast="46" xr6:coauthVersionMax="46" xr10:uidLastSave="{00000000-0000-0000-0000-000000000000}"/>
  <bookViews>
    <workbookView xWindow="180" yWindow="0" windowWidth="20220" windowHeight="10920" xr2:uid="{00000000-000D-0000-FFFF-FFFF00000000}"/>
  </bookViews>
  <sheets>
    <sheet name="Adquisiciones  " sheetId="2" r:id="rId1"/>
    <sheet name="archivo de datos" sheetId="3" r:id="rId2"/>
  </sheets>
  <definedNames>
    <definedName name="_xlnm._FilterDatabase" localSheetId="0" hidden="1">'Adquisiciones  '!$A$4:$S$374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2" i="2" l="1"/>
  <c r="I92" i="2"/>
  <c r="J91" i="2"/>
  <c r="I91" i="2"/>
  <c r="J90" i="2"/>
  <c r="I90" i="2"/>
  <c r="J89" i="2"/>
  <c r="I89" i="2"/>
  <c r="J88" i="2"/>
  <c r="I88" i="2"/>
  <c r="J87" i="2"/>
  <c r="I87" i="2"/>
  <c r="J98" i="2"/>
  <c r="I98" i="2"/>
  <c r="J248" i="2"/>
  <c r="I248" i="2"/>
  <c r="J242" i="2"/>
  <c r="I242" i="2"/>
  <c r="J224" i="2"/>
  <c r="I224" i="2"/>
  <c r="J206" i="2"/>
  <c r="I206" i="2"/>
  <c r="J200" i="2"/>
  <c r="I200" i="2"/>
  <c r="J194" i="2"/>
  <c r="I194" i="2"/>
  <c r="J188" i="2"/>
  <c r="I188" i="2"/>
  <c r="J182" i="2"/>
  <c r="I182" i="2"/>
  <c r="J176" i="2"/>
  <c r="I176" i="2"/>
  <c r="J170" i="2"/>
  <c r="I170" i="2"/>
  <c r="J164" i="2"/>
  <c r="I164" i="2"/>
  <c r="J158" i="2"/>
  <c r="I158" i="2"/>
  <c r="J152" i="2"/>
  <c r="I152" i="2"/>
  <c r="J146" i="2"/>
  <c r="I146" i="2"/>
  <c r="J140" i="2"/>
  <c r="I140" i="2"/>
  <c r="J134" i="2"/>
  <c r="I134" i="2"/>
  <c r="J122" i="2"/>
  <c r="I122" i="2"/>
  <c r="J110" i="2"/>
  <c r="I110" i="2"/>
  <c r="J104" i="2"/>
  <c r="I104" i="2"/>
  <c r="J212" i="2"/>
  <c r="I212" i="2"/>
  <c r="J128" i="2"/>
  <c r="I128" i="2"/>
  <c r="J278" i="2"/>
  <c r="I278" i="2"/>
  <c r="J343" i="2"/>
  <c r="I343" i="2"/>
  <c r="J349" i="2"/>
  <c r="I349" i="2"/>
  <c r="J236" i="2"/>
  <c r="I236" i="2"/>
  <c r="J230" i="2"/>
  <c r="I230" i="2"/>
  <c r="J288" i="2"/>
  <c r="I288" i="2"/>
  <c r="J335" i="2" l="1"/>
  <c r="J334" i="2"/>
  <c r="J333" i="2"/>
  <c r="I335" i="2"/>
  <c r="I334" i="2"/>
  <c r="I333" i="2"/>
  <c r="J331" i="2"/>
  <c r="I331" i="2"/>
  <c r="J330" i="2"/>
  <c r="I330" i="2"/>
  <c r="J329" i="2"/>
  <c r="I329" i="2"/>
  <c r="J328" i="2"/>
  <c r="I328" i="2"/>
  <c r="J327" i="2"/>
  <c r="I327" i="2"/>
  <c r="J325" i="2"/>
  <c r="I325" i="2"/>
  <c r="J324" i="2"/>
  <c r="I324" i="2"/>
  <c r="J323" i="2"/>
  <c r="I323" i="2"/>
  <c r="J322" i="2"/>
  <c r="I322" i="2"/>
  <c r="J321" i="2"/>
  <c r="I321" i="2"/>
  <c r="J319" i="2"/>
  <c r="I319" i="2"/>
  <c r="J318" i="2"/>
  <c r="I318" i="2"/>
  <c r="J317" i="2"/>
  <c r="I317" i="2"/>
  <c r="J316" i="2"/>
  <c r="I316" i="2"/>
  <c r="J315" i="2"/>
  <c r="I315" i="2"/>
  <c r="J313" i="2"/>
  <c r="I313" i="2"/>
  <c r="J312" i="2"/>
  <c r="I312" i="2"/>
  <c r="J311" i="2"/>
  <c r="I311" i="2"/>
  <c r="J310" i="2"/>
  <c r="I310" i="2"/>
  <c r="J309" i="2"/>
  <c r="I309" i="2"/>
  <c r="J287" i="2"/>
  <c r="I287" i="2"/>
  <c r="J286" i="2"/>
  <c r="I286" i="2"/>
  <c r="J285" i="2"/>
  <c r="I285" i="2"/>
  <c r="J284" i="2"/>
  <c r="I284" i="2"/>
  <c r="J277" i="2"/>
  <c r="I277" i="2"/>
  <c r="J276" i="2"/>
  <c r="I276" i="2"/>
  <c r="J275" i="2"/>
  <c r="I275" i="2"/>
  <c r="J274" i="2"/>
  <c r="I274" i="2"/>
  <c r="J264" i="2"/>
  <c r="I264" i="2"/>
  <c r="J263" i="2"/>
  <c r="I263" i="2"/>
  <c r="J262" i="2"/>
  <c r="I262" i="2"/>
  <c r="J261" i="2"/>
  <c r="I261" i="2"/>
  <c r="J260" i="2"/>
  <c r="I260" i="2"/>
  <c r="J254" i="2"/>
  <c r="I254" i="2"/>
  <c r="J253" i="2"/>
  <c r="I253" i="2"/>
  <c r="J252" i="2"/>
  <c r="I252" i="2"/>
  <c r="J251" i="2"/>
  <c r="I251" i="2"/>
  <c r="J250" i="2"/>
  <c r="I250" i="2"/>
  <c r="J247" i="2"/>
  <c r="I247" i="2"/>
  <c r="J246" i="2"/>
  <c r="I246" i="2"/>
  <c r="J245" i="2"/>
  <c r="I245" i="2"/>
  <c r="J244" i="2"/>
  <c r="I244" i="2"/>
  <c r="J241" i="2"/>
  <c r="I241" i="2"/>
  <c r="J240" i="2"/>
  <c r="I240" i="2"/>
  <c r="J239" i="2"/>
  <c r="I239" i="2"/>
  <c r="J238" i="2"/>
  <c r="I238" i="2"/>
  <c r="J235" i="2"/>
  <c r="I235" i="2"/>
  <c r="J234" i="2"/>
  <c r="I234" i="2"/>
  <c r="J233" i="2"/>
  <c r="I233" i="2"/>
  <c r="J232" i="2"/>
  <c r="I232" i="2"/>
  <c r="J229" i="2"/>
  <c r="I229" i="2"/>
  <c r="J228" i="2"/>
  <c r="I228" i="2"/>
  <c r="J227" i="2"/>
  <c r="I227" i="2"/>
  <c r="J226" i="2"/>
  <c r="I226" i="2"/>
  <c r="J223" i="2"/>
  <c r="I223" i="2"/>
  <c r="J222" i="2"/>
  <c r="I222" i="2"/>
  <c r="J221" i="2"/>
  <c r="I221" i="2"/>
  <c r="J220" i="2"/>
  <c r="I220" i="2"/>
  <c r="J214" i="2"/>
  <c r="J215" i="2"/>
  <c r="J216" i="2"/>
  <c r="J217" i="2"/>
  <c r="J218" i="2"/>
  <c r="I217" i="2"/>
  <c r="I216" i="2"/>
  <c r="I215" i="2"/>
  <c r="I218" i="2"/>
  <c r="I214" i="2"/>
</calcChain>
</file>

<file path=xl/sharedStrings.xml><?xml version="1.0" encoding="utf-8"?>
<sst xmlns="http://schemas.openxmlformats.org/spreadsheetml/2006/main" count="111623" uniqueCount="107906">
  <si>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</si>
  <si>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</si>
  <si>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</si>
  <si>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</si>
  <si>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</si>
  <si>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</si>
  <si>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</si>
  <si>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</si>
  <si>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</si>
  <si>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</si>
  <si>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</si>
  <si>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</si>
  <si>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</si>
  <si>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</si>
  <si>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</si>
  <si>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</si>
  <si>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</si>
  <si>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</si>
  <si>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</si>
  <si>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</si>
  <si>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</si>
  <si>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</si>
  <si>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</si>
  <si>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</si>
  <si>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</si>
  <si>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</si>
  <si>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</si>
  <si>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</si>
  <si>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</si>
  <si>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</si>
  <si>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</si>
  <si>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</si>
  <si>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</si>
  <si>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</si>
  <si>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</si>
  <si>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</si>
  <si>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</si>
  <si>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</si>
  <si>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</si>
  <si>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</si>
  <si>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</si>
  <si>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</si>
  <si>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</si>
  <si>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</si>
  <si>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</si>
  <si>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</si>
  <si>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</si>
  <si>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</si>
  <si>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</si>
  <si>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</si>
  <si>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</si>
  <si>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</si>
  <si>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</si>
  <si>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</si>
  <si>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</si>
  <si>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</si>
  <si>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</si>
  <si>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</si>
  <si>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</si>
  <si>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</si>
  <si>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</si>
  <si>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</si>
  <si>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</si>
  <si>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</si>
  <si>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</si>
  <si>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</si>
  <si>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</si>
  <si>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</si>
  <si>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</si>
  <si>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</si>
  <si>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</si>
  <si>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</si>
  <si>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</si>
  <si>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</si>
  <si>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</si>
  <si>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</si>
  <si>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</si>
  <si>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</si>
  <si>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</si>
  <si>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</si>
  <si>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</si>
  <si>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</si>
  <si>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</si>
  <si>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</si>
  <si>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</si>
  <si>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</si>
  <si>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</si>
  <si>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</si>
  <si>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</si>
  <si>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</si>
  <si>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</si>
  <si>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</si>
  <si>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</si>
  <si>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</si>
  <si>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</si>
  <si>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</si>
  <si>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</si>
  <si>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</si>
  <si>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</si>
  <si>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</si>
  <si>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</si>
  <si>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</si>
  <si>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</si>
  <si>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</si>
  <si>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</si>
  <si>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</si>
  <si>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</si>
  <si>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</si>
  <si>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</si>
  <si>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</si>
  <si>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</si>
  <si>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</si>
  <si>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</si>
  <si>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</si>
  <si>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</si>
  <si>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</si>
  <si>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</si>
  <si>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</si>
  <si>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</si>
  <si>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</si>
  <si>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</si>
  <si>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</si>
  <si>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</si>
  <si>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</si>
  <si>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</si>
  <si>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</si>
  <si>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</si>
  <si>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</si>
  <si>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</si>
  <si>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</si>
  <si>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</si>
  <si>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</si>
  <si>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</si>
  <si>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</si>
  <si>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</si>
  <si>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</si>
  <si>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</si>
  <si>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</si>
  <si>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</si>
  <si>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</si>
  <si>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</si>
  <si>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</si>
  <si>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</si>
  <si>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</si>
  <si>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</si>
  <si>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</si>
  <si>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</si>
  <si>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</si>
  <si>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</si>
  <si>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</si>
  <si>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</si>
  <si>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</si>
  <si>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</si>
  <si>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</si>
  <si>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</si>
  <si>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</si>
  <si>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</si>
  <si>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</si>
  <si>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</si>
  <si>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</si>
  <si>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</si>
  <si>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</si>
  <si>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</si>
  <si>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</si>
  <si>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</si>
  <si>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</si>
  <si>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</si>
  <si>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</si>
  <si>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</si>
  <si>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</si>
  <si>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</si>
  <si>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</si>
  <si>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</si>
  <si>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</si>
  <si>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</si>
  <si>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</si>
  <si>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</si>
  <si>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</si>
  <si>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</si>
  <si>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</si>
  <si>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</si>
  <si>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</si>
  <si>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</si>
  <si>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</si>
  <si>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</si>
  <si>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</si>
  <si>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</si>
  <si>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</si>
  <si>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</si>
  <si>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</si>
  <si>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</si>
  <si>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</si>
  <si>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</si>
  <si>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</si>
  <si>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</si>
  <si>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</si>
  <si>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</si>
  <si>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</si>
  <si>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</si>
  <si>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</si>
  <si>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</si>
  <si>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</si>
  <si>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</si>
  <si>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</si>
  <si>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</si>
  <si>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</si>
  <si>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</si>
  <si>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</si>
  <si>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</si>
  <si>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</si>
  <si>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</si>
  <si>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</si>
  <si>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</si>
  <si>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</si>
  <si>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</si>
  <si>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</si>
  <si>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</si>
  <si>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</si>
  <si>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</si>
  <si>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</si>
  <si>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</si>
  <si>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</si>
  <si>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</si>
  <si>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</si>
  <si>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</si>
  <si>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</si>
  <si>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</si>
  <si>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</si>
  <si>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</si>
  <si>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</si>
  <si>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</si>
  <si>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</si>
  <si>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</si>
  <si>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</si>
  <si>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</si>
  <si>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</si>
  <si>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</si>
  <si>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</si>
  <si>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</si>
  <si>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</si>
  <si>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</si>
  <si>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</si>
  <si>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</si>
  <si>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</si>
  <si>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</si>
  <si>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</si>
  <si>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</si>
  <si>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</si>
  <si>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</si>
  <si>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</si>
  <si>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</si>
  <si>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</si>
  <si>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</si>
  <si>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</si>
  <si>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</si>
  <si>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</si>
  <si>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</si>
  <si>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</si>
  <si>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</si>
  <si>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</si>
  <si>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</si>
  <si>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</si>
  <si>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</si>
  <si>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</si>
  <si>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</si>
  <si>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</si>
  <si>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</si>
  <si>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</si>
  <si>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</si>
  <si>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</si>
  <si>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</si>
  <si>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</si>
  <si>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</si>
  <si>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</si>
  <si>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</si>
  <si>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</si>
  <si>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</si>
  <si>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</si>
  <si>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</si>
  <si>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</si>
  <si>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</si>
  <si>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</si>
  <si>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</si>
  <si>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</si>
  <si>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</si>
  <si>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</si>
  <si>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</si>
  <si>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</si>
  <si>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</si>
  <si>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</si>
  <si>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</si>
  <si>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</si>
  <si>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</si>
  <si>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</si>
  <si>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</si>
  <si>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</si>
  <si>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</si>
  <si>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</si>
  <si>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</si>
  <si>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</si>
  <si>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</si>
  <si>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</si>
  <si>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</si>
  <si>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</si>
  <si>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</si>
  <si>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</si>
  <si>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</si>
  <si>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</si>
  <si>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</si>
  <si>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</si>
  <si>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</si>
  <si>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</si>
  <si>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</si>
  <si>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</si>
  <si>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</si>
  <si>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</si>
  <si>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</si>
  <si>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</si>
  <si>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</si>
  <si>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</si>
  <si>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</si>
  <si>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</si>
  <si>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</si>
  <si>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</si>
  <si>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</si>
  <si>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</si>
  <si>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</si>
  <si>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</si>
  <si>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</si>
  <si>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</si>
  <si>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</si>
  <si>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</si>
  <si>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</si>
  <si>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</si>
  <si>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</si>
  <si>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</si>
  <si>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</si>
  <si>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</si>
  <si>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</si>
  <si>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</si>
  <si>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</si>
  <si>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</si>
  <si>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</si>
  <si>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</si>
  <si>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</si>
  <si>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</si>
  <si>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</si>
  <si>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</si>
  <si>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</si>
  <si>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</si>
  <si>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</si>
  <si>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</si>
  <si>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</si>
  <si>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</si>
  <si>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</si>
  <si>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</si>
  <si>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</si>
  <si>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</si>
  <si>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</si>
  <si>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</si>
  <si>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</si>
  <si>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</si>
  <si>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</si>
  <si>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</si>
  <si>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</si>
  <si>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</si>
  <si>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</si>
  <si>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</si>
  <si>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</si>
  <si>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</si>
  <si>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</si>
  <si>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</si>
  <si>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</si>
  <si>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</si>
  <si>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</si>
  <si>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</si>
  <si>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</si>
  <si>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</si>
  <si>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</si>
  <si>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</si>
  <si>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</si>
  <si>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</si>
  <si>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</si>
  <si>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</si>
  <si>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</si>
  <si>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</si>
  <si>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</si>
  <si>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</si>
  <si>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</si>
  <si>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</si>
  <si>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</si>
  <si>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</si>
  <si>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</si>
  <si>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</si>
  <si>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</si>
  <si>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</si>
  <si>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</si>
  <si>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</si>
  <si>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</si>
  <si>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</si>
  <si>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</si>
  <si>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</si>
  <si>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</si>
  <si>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</si>
  <si>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</si>
  <si>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</si>
  <si>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</si>
  <si>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</si>
  <si>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</si>
  <si>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</si>
  <si>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</si>
  <si>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</si>
  <si>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</si>
  <si>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</si>
  <si>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</si>
  <si>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</si>
  <si>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</si>
  <si>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</si>
  <si>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</si>
  <si>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</si>
  <si>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</si>
  <si>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</si>
  <si>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</si>
  <si>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</si>
  <si>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</si>
  <si>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</si>
  <si>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</si>
  <si>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</si>
  <si>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</si>
  <si>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</si>
  <si>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</si>
  <si>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</si>
  <si>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</si>
  <si>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</si>
  <si>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</si>
  <si>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</si>
  <si>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</si>
  <si>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</si>
  <si>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</si>
  <si>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</si>
  <si>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</si>
  <si>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</si>
  <si>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</si>
  <si>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</si>
  <si>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</si>
  <si>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</si>
  <si>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</si>
  <si>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</si>
  <si>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</si>
  <si>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</si>
  <si>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</si>
  <si>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</si>
  <si>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</si>
  <si>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</si>
  <si>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</si>
  <si>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</si>
  <si>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</si>
  <si>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</si>
  <si>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</si>
  <si>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</si>
  <si>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</si>
  <si>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</si>
  <si>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</si>
  <si>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</si>
  <si>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</si>
  <si>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</si>
  <si>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</si>
  <si>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</si>
  <si>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</si>
  <si>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</si>
  <si>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</si>
  <si>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</si>
  <si>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</si>
  <si>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</si>
  <si>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</si>
  <si>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</si>
  <si>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</si>
  <si>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</si>
  <si>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</si>
  <si>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</si>
  <si>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</si>
  <si>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</si>
  <si>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</si>
  <si>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</si>
  <si>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</si>
  <si>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</si>
  <si>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</si>
  <si>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</si>
  <si>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</si>
  <si>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</si>
  <si>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</si>
  <si>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</si>
  <si>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</si>
  <si>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</si>
  <si>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</si>
  <si>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</si>
  <si>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</si>
  <si>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</si>
  <si>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</si>
  <si>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</si>
  <si>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</si>
  <si>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</si>
  <si>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</si>
  <si>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</si>
  <si>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</si>
  <si>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</si>
  <si>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</si>
  <si>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</si>
  <si>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</si>
  <si>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</si>
  <si>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</si>
  <si>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</si>
  <si>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</si>
  <si>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</si>
  <si>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</si>
  <si>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</si>
  <si>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</si>
  <si>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</si>
  <si>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</si>
  <si>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</si>
  <si>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</si>
  <si>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</si>
  <si>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</si>
  <si>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</si>
  <si>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</si>
  <si>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</si>
  <si>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</si>
  <si>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</si>
  <si>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</si>
  <si>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</si>
  <si>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</si>
  <si>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</si>
  <si>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</si>
  <si>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</si>
  <si>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</si>
  <si>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</si>
  <si>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</si>
  <si>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</si>
  <si>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</si>
  <si>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</si>
  <si>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</si>
  <si>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</si>
  <si>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</si>
  <si>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</si>
  <si>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</si>
  <si>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</si>
  <si>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</si>
  <si>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</si>
  <si>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</si>
  <si>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</si>
  <si>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</si>
  <si>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</si>
  <si>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</si>
  <si>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</si>
  <si>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</si>
  <si>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</si>
  <si>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</si>
  <si>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</si>
  <si>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</si>
  <si>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</si>
  <si>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</si>
  <si>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</si>
  <si>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</si>
  <si>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</si>
  <si>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</si>
  <si>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</si>
  <si>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</si>
  <si>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</si>
  <si>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</si>
  <si>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</si>
  <si>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</si>
  <si>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</si>
  <si>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</si>
  <si>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</si>
  <si>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</si>
  <si>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</si>
  <si>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</si>
  <si>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</si>
  <si>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</si>
  <si>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</si>
  <si>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</si>
  <si>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</si>
  <si>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</si>
  <si>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</si>
  <si>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</si>
  <si>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</si>
  <si>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</si>
  <si>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</si>
  <si>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</si>
  <si>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</si>
  <si>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</si>
  <si>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</si>
  <si>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</si>
  <si>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</si>
  <si>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</si>
  <si>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</si>
  <si>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</si>
  <si>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</si>
  <si>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</si>
  <si>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</si>
  <si>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</si>
  <si>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</si>
  <si>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</si>
  <si>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</si>
  <si>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</si>
  <si>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</si>
  <si>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</si>
  <si>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</si>
  <si>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</si>
  <si>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</si>
  <si>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</si>
  <si>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</si>
  <si>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</si>
  <si>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</si>
  <si>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</si>
  <si>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</si>
  <si>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</si>
  <si>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</si>
  <si>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</si>
  <si>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</si>
  <si>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</si>
  <si>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</si>
  <si>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</si>
  <si>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</si>
  <si>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</si>
  <si>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</si>
  <si>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</si>
  <si>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</si>
  <si>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</si>
  <si>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</si>
  <si>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</si>
  <si>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</si>
  <si>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</si>
  <si>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</si>
  <si>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</si>
  <si>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</si>
  <si>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</si>
  <si>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</si>
  <si>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</si>
  <si>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</si>
  <si>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</si>
  <si>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</si>
  <si>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</si>
  <si>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</si>
  <si>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</si>
  <si>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</si>
  <si>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</si>
  <si>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</si>
  <si>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</si>
  <si>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</si>
  <si>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</si>
  <si>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</si>
  <si>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</si>
  <si>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</si>
  <si>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</si>
  <si>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</si>
  <si>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</si>
  <si>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</si>
  <si>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</si>
  <si>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</si>
  <si>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</si>
  <si>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</si>
  <si>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</si>
  <si>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</si>
  <si>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</si>
  <si>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</si>
  <si>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</si>
  <si>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</si>
  <si>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</si>
  <si>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</si>
  <si>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</si>
  <si>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</si>
  <si>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</si>
  <si>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</si>
  <si>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</si>
  <si>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</si>
  <si>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</si>
  <si>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</si>
  <si>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</si>
  <si>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</si>
  <si>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</si>
  <si>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</si>
  <si>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</si>
  <si>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</si>
  <si>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</si>
  <si>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</si>
  <si>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</si>
  <si>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</si>
  <si>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</si>
  <si>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</si>
  <si>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</si>
  <si>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</si>
  <si>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</si>
  <si>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</si>
  <si>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</si>
  <si>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</si>
  <si>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</si>
  <si>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</si>
  <si>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</si>
  <si>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</si>
  <si>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</si>
  <si>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</si>
  <si>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</si>
  <si>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</si>
  <si>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</si>
  <si>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</si>
  <si>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</si>
  <si>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</si>
  <si>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</si>
  <si>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</si>
  <si>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</si>
  <si>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</si>
  <si>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</si>
  <si>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</si>
  <si>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</si>
  <si>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</si>
  <si>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</si>
  <si>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</si>
  <si>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</si>
  <si>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</si>
  <si>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</si>
  <si>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</si>
  <si>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</si>
  <si>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</si>
  <si>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</si>
  <si>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</si>
  <si>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</si>
  <si>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</si>
  <si>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</si>
  <si>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</si>
  <si>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</si>
  <si>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</si>
  <si>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</si>
  <si>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</si>
  <si>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</si>
  <si>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</si>
  <si>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</si>
  <si>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</si>
  <si>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</si>
  <si>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</si>
  <si>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</si>
  <si>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</si>
  <si>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</si>
  <si>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</si>
  <si>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</si>
  <si>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</si>
  <si>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</si>
  <si>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</si>
  <si>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</si>
  <si>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</si>
  <si>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</si>
  <si>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</si>
  <si>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</si>
  <si>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</si>
  <si>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</si>
  <si>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</si>
  <si>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</si>
  <si>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</si>
  <si>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</si>
  <si>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</si>
  <si>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</si>
  <si>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</si>
  <si>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</si>
  <si>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</si>
  <si>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</si>
  <si>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</si>
  <si>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</si>
  <si>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</si>
  <si>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</si>
  <si>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</si>
  <si>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</si>
  <si>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</si>
  <si>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</si>
  <si>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</si>
  <si>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</si>
  <si>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</si>
  <si>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</si>
  <si>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</si>
  <si>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</si>
  <si>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</si>
  <si>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</si>
  <si>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</si>
  <si>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</si>
  <si>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</si>
  <si>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</si>
  <si>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</si>
  <si>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</si>
  <si>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</si>
  <si>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</si>
  <si>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</si>
  <si>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</si>
  <si>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</si>
  <si>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</si>
  <si>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</si>
  <si>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</si>
  <si>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</si>
  <si>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</si>
  <si>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</si>
  <si>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</si>
  <si>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</si>
  <si>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</si>
  <si>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</si>
  <si>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</si>
  <si>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</si>
  <si>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</si>
  <si>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</si>
  <si>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</si>
  <si>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</si>
  <si>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</si>
  <si>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</si>
  <si>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</si>
  <si>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</si>
  <si>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</si>
  <si>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</si>
  <si>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</si>
  <si>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</si>
  <si>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</si>
  <si>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</si>
  <si>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</si>
  <si>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</si>
  <si>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</si>
  <si>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</si>
  <si>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</si>
  <si>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</si>
  <si>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</si>
  <si>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</si>
  <si>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</si>
  <si>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</si>
  <si>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</si>
  <si>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</si>
  <si>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</si>
  <si>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</si>
  <si>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</si>
  <si>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</si>
  <si>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</si>
  <si>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</si>
  <si>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</si>
  <si>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</si>
  <si>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</si>
  <si>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</si>
  <si>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</si>
  <si>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</si>
  <si>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</si>
  <si>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</si>
  <si>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</si>
  <si>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</si>
  <si>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</si>
  <si>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</si>
  <si>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</si>
  <si>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</si>
  <si>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</si>
  <si>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</si>
  <si>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</si>
  <si>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</si>
  <si>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</si>
  <si>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</si>
  <si>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</si>
  <si>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</si>
  <si>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</si>
  <si>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</si>
  <si>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</si>
  <si>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</si>
  <si>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</si>
  <si>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</si>
  <si>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</si>
  <si>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</si>
  <si>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</si>
  <si>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</si>
  <si>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</si>
  <si>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</si>
  <si>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</si>
  <si>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</si>
  <si>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</si>
  <si>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</si>
  <si>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</si>
  <si>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</si>
  <si>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</si>
  <si>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</si>
  <si>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</si>
  <si>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</si>
  <si>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</si>
  <si>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</si>
  <si>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</si>
  <si>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</si>
  <si>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</si>
  <si>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</si>
  <si>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</si>
  <si>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</si>
  <si>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</si>
  <si>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</si>
  <si>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</si>
  <si>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</si>
  <si>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</si>
  <si>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</si>
  <si>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</si>
  <si>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</si>
  <si>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</si>
  <si>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</si>
  <si>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</si>
  <si>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</si>
  <si>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</si>
  <si>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</si>
  <si>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</si>
  <si>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</si>
  <si>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</si>
  <si>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</si>
  <si>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</si>
  <si>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</si>
  <si>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</si>
  <si>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</si>
  <si>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</si>
  <si>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</si>
  <si>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</si>
  <si>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</si>
  <si>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</si>
  <si>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</si>
  <si>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</si>
  <si>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</si>
  <si>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</si>
  <si>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</si>
  <si>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</si>
  <si>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</si>
  <si>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</si>
  <si>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</si>
  <si>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</si>
  <si>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</si>
  <si>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</si>
  <si>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</si>
  <si>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</si>
  <si>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</si>
  <si>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</si>
  <si>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</si>
  <si>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</si>
  <si>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</si>
  <si>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</si>
  <si>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</si>
  <si>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</si>
  <si>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</si>
  <si>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</si>
  <si>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</si>
  <si>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</si>
  <si>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</si>
  <si>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</si>
  <si>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</si>
  <si>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</si>
  <si>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</si>
  <si>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</si>
  <si>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</si>
  <si>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</si>
  <si>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</si>
  <si>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</si>
  <si>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</si>
  <si>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</si>
  <si>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</si>
  <si>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</si>
  <si>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</si>
  <si>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</si>
  <si>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</si>
  <si>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</si>
  <si>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</si>
  <si>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</si>
  <si>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</si>
  <si>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</si>
  <si>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</si>
  <si>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</si>
  <si>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</si>
  <si>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</si>
  <si>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</si>
  <si>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</si>
  <si>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</si>
  <si>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</si>
  <si>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</si>
  <si>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</si>
  <si>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</si>
  <si>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</si>
  <si>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</si>
  <si>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</si>
  <si>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</si>
  <si>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</si>
  <si>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</si>
  <si>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</si>
  <si>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</si>
  <si>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</si>
  <si>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</si>
  <si>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</si>
  <si>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</si>
  <si>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</si>
  <si>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</si>
  <si>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</si>
  <si>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</si>
  <si>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</si>
  <si>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</si>
  <si>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</si>
  <si>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</si>
  <si>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</si>
  <si>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</si>
  <si>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</si>
  <si>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</si>
  <si>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</si>
  <si>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</si>
  <si>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</si>
  <si>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</si>
  <si>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</si>
  <si>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</si>
  <si>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</si>
  <si>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</si>
  <si>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</si>
  <si>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</si>
  <si>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</si>
  <si>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</si>
  <si>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</si>
  <si>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</si>
  <si>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</si>
  <si>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</si>
  <si>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</si>
  <si>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</si>
  <si>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</si>
  <si>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</si>
  <si>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</si>
  <si>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</si>
  <si>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</si>
  <si>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</si>
  <si>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</si>
  <si>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</si>
  <si>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</si>
  <si>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</si>
  <si>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</si>
  <si>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</si>
  <si>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</si>
  <si>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</si>
  <si>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</si>
  <si>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</si>
  <si>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</si>
  <si>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</si>
  <si>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</si>
  <si>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</si>
  <si>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</si>
  <si>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</si>
  <si>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</si>
  <si>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</si>
  <si>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</si>
  <si>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</si>
  <si>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</si>
  <si>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</si>
  <si>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</si>
  <si>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</si>
  <si>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</si>
  <si>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</si>
  <si>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</si>
  <si>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</si>
  <si>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</si>
  <si>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</si>
  <si>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</si>
  <si>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</si>
  <si>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</si>
  <si>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</si>
  <si>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</si>
  <si>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</si>
  <si>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</si>
  <si>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</si>
  <si>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</si>
  <si>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</si>
  <si>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</si>
  <si>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</si>
  <si>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</si>
  <si>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</si>
  <si>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</si>
  <si>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</si>
  <si>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</si>
  <si>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</si>
  <si>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</si>
  <si>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</si>
  <si>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</si>
  <si>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</si>
  <si>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</si>
  <si>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</si>
  <si>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</si>
  <si>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</si>
  <si>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</si>
  <si>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</si>
  <si>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</si>
  <si>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</si>
  <si>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</si>
  <si>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</si>
  <si>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</si>
  <si>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</si>
  <si>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</si>
  <si>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</si>
  <si>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</si>
  <si>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</si>
  <si>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</si>
  <si>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</si>
  <si>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</si>
  <si>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</si>
  <si>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</si>
  <si>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</si>
  <si>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</si>
  <si>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</si>
  <si>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</si>
  <si>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</si>
  <si>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</si>
  <si>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</si>
  <si>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</si>
  <si>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</si>
  <si>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</si>
  <si>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</si>
  <si>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</si>
  <si>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</si>
  <si>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</si>
  <si>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</si>
  <si>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</si>
  <si>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</si>
  <si>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</si>
  <si>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</si>
  <si>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</si>
  <si>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</si>
  <si>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</si>
  <si>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</si>
  <si>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</si>
  <si>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</si>
  <si>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</si>
  <si>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</si>
  <si>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</si>
  <si>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</si>
  <si>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</si>
  <si>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</si>
  <si>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</si>
  <si>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</si>
  <si>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</si>
  <si>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</si>
  <si>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</si>
  <si>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</si>
  <si>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</si>
  <si>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</si>
  <si>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</si>
  <si>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</si>
  <si>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</si>
  <si>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</si>
  <si>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</si>
  <si>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</si>
  <si>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</si>
  <si>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</si>
  <si>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</si>
  <si>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</si>
  <si>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</si>
  <si>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</si>
  <si>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</si>
  <si>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</si>
  <si>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</si>
  <si>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</si>
  <si>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</si>
  <si>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</si>
  <si>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</si>
  <si>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</si>
  <si>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</si>
  <si>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</si>
  <si>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</si>
  <si>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</si>
  <si>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</si>
  <si>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</si>
  <si>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</si>
  <si>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</si>
  <si>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</si>
  <si>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</si>
  <si>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</si>
  <si>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</si>
  <si>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</si>
  <si>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</si>
  <si>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</si>
  <si>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</si>
  <si>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</si>
  <si>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</si>
  <si>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</si>
  <si>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</si>
  <si>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</si>
  <si>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</si>
  <si>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</si>
  <si>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</si>
  <si>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</si>
  <si>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</si>
  <si>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</si>
  <si>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</si>
  <si>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</si>
  <si>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</si>
  <si>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</si>
  <si>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</si>
  <si>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</si>
  <si>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</si>
  <si>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</si>
  <si>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</si>
  <si>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</si>
  <si>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</si>
  <si>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</si>
  <si>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</si>
  <si>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</si>
  <si>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</si>
  <si>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</si>
  <si>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</si>
  <si>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</si>
  <si>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</si>
  <si>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</si>
  <si>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</si>
  <si>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</si>
  <si>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</si>
  <si>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</si>
  <si>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</si>
  <si>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</si>
  <si>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</si>
  <si>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</si>
  <si>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</si>
  <si>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</si>
  <si>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</si>
  <si>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</si>
  <si>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</si>
  <si>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</si>
  <si>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</si>
  <si>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</si>
  <si>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</si>
  <si>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</si>
  <si>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</si>
  <si>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</si>
  <si>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</si>
  <si>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</si>
  <si>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</si>
  <si>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</si>
  <si>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</si>
  <si>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</si>
  <si>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</si>
  <si>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</si>
  <si>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</si>
  <si>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</si>
  <si>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</si>
  <si>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</si>
  <si>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</si>
  <si>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</si>
  <si>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</si>
  <si>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</si>
  <si>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</si>
  <si>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</si>
  <si>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</si>
  <si>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</si>
  <si>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</si>
  <si>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</si>
  <si>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</si>
  <si>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</si>
  <si>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</si>
  <si>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</si>
  <si>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</si>
  <si>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</si>
  <si>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</si>
  <si>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</si>
  <si>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</si>
  <si>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</si>
  <si>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</si>
  <si>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</si>
  <si>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</si>
  <si>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</si>
  <si>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</si>
  <si>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</si>
  <si>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</si>
  <si>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</si>
  <si>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</si>
  <si>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</si>
  <si>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</si>
  <si>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</si>
  <si>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</si>
  <si>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</si>
  <si>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</si>
  <si>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</si>
  <si>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</si>
  <si>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</si>
  <si>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</si>
  <si>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</si>
  <si>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</si>
  <si>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</si>
  <si>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</si>
  <si>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</si>
  <si>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</si>
  <si>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</si>
  <si>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</si>
  <si>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</si>
  <si>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</si>
  <si>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</si>
  <si>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</si>
  <si>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</si>
  <si>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</si>
  <si>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</si>
  <si>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</si>
  <si>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</si>
  <si>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</si>
  <si>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</si>
  <si>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</si>
  <si>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</si>
  <si>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</si>
  <si>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</si>
  <si>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</si>
  <si>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</si>
  <si>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</si>
  <si>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</si>
  <si>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</si>
  <si>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</si>
  <si>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</si>
  <si>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</si>
  <si>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</si>
  <si>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</si>
  <si>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</si>
  <si>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</si>
  <si>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</si>
  <si>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</si>
  <si>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</si>
  <si>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</si>
  <si>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</si>
  <si>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</si>
  <si>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</si>
  <si>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</si>
  <si>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</si>
  <si>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</si>
  <si>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</si>
  <si>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</si>
  <si>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</si>
  <si>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</si>
  <si>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</si>
  <si>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</si>
  <si>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</si>
  <si>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</si>
  <si>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</si>
  <si>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</si>
  <si>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</si>
  <si>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</si>
  <si>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</si>
  <si>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</si>
  <si>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</si>
  <si>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</si>
  <si>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</si>
  <si>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</si>
  <si>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</si>
  <si>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</si>
  <si>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</si>
  <si>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</si>
  <si>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</si>
  <si>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</si>
  <si>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</si>
  <si>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</si>
  <si>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</si>
  <si>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</si>
  <si>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</si>
  <si>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</si>
  <si>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</si>
  <si>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</si>
  <si>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</si>
  <si>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</si>
  <si>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</si>
  <si>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</si>
  <si>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</si>
  <si>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</si>
  <si>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</si>
  <si>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</si>
  <si>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</si>
  <si>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</si>
  <si>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</si>
  <si>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</si>
  <si>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</si>
  <si>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</si>
  <si>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</si>
  <si>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</si>
  <si>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</si>
  <si>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</si>
  <si>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</si>
  <si>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</si>
  <si>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</si>
  <si>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</si>
  <si>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</si>
  <si>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</si>
  <si>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</si>
  <si>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</si>
  <si>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</si>
  <si>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</si>
  <si>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</si>
  <si>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</si>
  <si>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</si>
  <si>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</si>
  <si>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</si>
  <si>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</si>
  <si>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</si>
  <si>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</si>
  <si>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</si>
  <si>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</si>
  <si>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</si>
  <si>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</si>
  <si>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</si>
  <si>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</si>
  <si>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</si>
  <si>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</si>
  <si>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</si>
  <si>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</si>
  <si>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</si>
  <si>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</si>
  <si>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</si>
  <si>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</si>
  <si>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</si>
  <si>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</si>
  <si>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</si>
  <si>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</si>
  <si>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</si>
  <si>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</si>
  <si>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</si>
  <si>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</si>
  <si>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</si>
  <si>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</si>
  <si>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</si>
  <si>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</si>
  <si>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</si>
  <si>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</si>
  <si>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</si>
  <si>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</si>
  <si>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</si>
  <si>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</si>
  <si>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</si>
  <si>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</si>
  <si>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</si>
  <si>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</si>
  <si>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</si>
  <si>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</si>
  <si>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</si>
  <si>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</si>
  <si>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</si>
  <si>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</si>
  <si>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</si>
  <si>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</si>
  <si>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</si>
  <si>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</si>
  <si>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</si>
  <si>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</si>
  <si>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</si>
  <si>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</si>
  <si>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</si>
  <si>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</si>
  <si>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</si>
  <si>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</si>
  <si>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</si>
  <si>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</si>
  <si>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</si>
  <si>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</si>
  <si>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</si>
  <si>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</si>
  <si>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</si>
  <si>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</si>
  <si>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</si>
  <si>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</si>
  <si>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</si>
  <si>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</si>
  <si>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</si>
  <si>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</si>
  <si>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</si>
  <si>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</si>
  <si>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</si>
  <si>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</si>
  <si>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</si>
  <si>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</si>
  <si>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</si>
  <si>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</si>
  <si>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</si>
  <si>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</si>
  <si>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</si>
  <si>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</si>
  <si>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</si>
  <si>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</si>
  <si>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</si>
  <si>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</si>
  <si>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</si>
  <si>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</si>
  <si>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</si>
  <si>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</si>
  <si>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</si>
  <si>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</si>
  <si>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</si>
  <si>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</si>
  <si>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</si>
  <si>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</si>
  <si>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</si>
  <si>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</si>
  <si>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</si>
  <si>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</si>
  <si>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</si>
  <si>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</si>
  <si>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</si>
  <si>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</si>
  <si>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</si>
  <si>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</si>
  <si>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</si>
  <si>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</si>
  <si>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</si>
  <si>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</si>
  <si>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</si>
  <si>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</si>
  <si>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</si>
  <si>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</si>
  <si>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</si>
  <si>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</si>
  <si>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</si>
  <si>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</si>
  <si>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</si>
  <si>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</si>
  <si>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</si>
  <si>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</si>
  <si>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</si>
  <si>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</si>
  <si>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</si>
  <si>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</si>
  <si>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</si>
  <si>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</si>
  <si>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</si>
  <si>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</si>
  <si>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</si>
  <si>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</si>
  <si>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</si>
  <si>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</si>
  <si>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</si>
  <si>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</si>
  <si>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</si>
  <si>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</si>
  <si>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</si>
  <si>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</si>
  <si>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</si>
  <si>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</si>
  <si>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</si>
  <si>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</si>
  <si>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</si>
  <si>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</si>
  <si>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</si>
  <si>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</si>
  <si>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</si>
  <si>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</si>
  <si>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</si>
  <si>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</si>
  <si>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</si>
  <si>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</si>
  <si>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</si>
  <si>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</si>
  <si>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</si>
  <si>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</si>
  <si>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</si>
  <si>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</si>
  <si>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</si>
  <si>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</si>
  <si>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</si>
  <si>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</si>
  <si>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</si>
  <si>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</si>
  <si>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</si>
  <si>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</si>
  <si>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</si>
  <si>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</si>
  <si>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</si>
  <si>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</si>
  <si>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</si>
  <si>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</si>
  <si>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</si>
  <si>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</si>
  <si>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</si>
  <si>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</si>
  <si>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</si>
  <si>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</si>
  <si>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</si>
  <si>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</si>
  <si>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</si>
  <si>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</si>
  <si>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</si>
  <si>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</si>
  <si>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</si>
  <si>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</si>
  <si>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</si>
  <si>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</si>
  <si>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</si>
  <si>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</si>
  <si>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</si>
  <si>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</si>
  <si>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</si>
  <si>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</si>
  <si>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</si>
  <si>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</si>
  <si>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</si>
  <si>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</si>
  <si>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</si>
  <si>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</si>
  <si>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</si>
  <si>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</si>
  <si>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</si>
  <si>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</si>
  <si>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</si>
  <si>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</si>
  <si>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</si>
  <si>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</si>
  <si>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</si>
  <si>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</si>
  <si>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</si>
  <si>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</si>
  <si>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</si>
  <si>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</si>
  <si>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</si>
  <si>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</si>
  <si>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</si>
  <si>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</si>
  <si>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</si>
  <si>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</si>
  <si>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</si>
  <si>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</si>
  <si>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</si>
  <si>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</si>
  <si>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</si>
  <si>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</si>
  <si>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</si>
  <si>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</si>
  <si>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</si>
  <si>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</si>
  <si>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</si>
  <si>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</si>
  <si>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</si>
  <si>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</si>
  <si>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</si>
  <si>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</si>
  <si>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</si>
  <si>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</si>
  <si>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</si>
  <si>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</si>
  <si>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</si>
  <si>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</si>
  <si>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</si>
  <si>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</si>
  <si>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</si>
  <si>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</si>
  <si>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</si>
  <si>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</si>
  <si>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</si>
  <si>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</si>
  <si>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</si>
  <si>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</si>
  <si>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</si>
  <si>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</si>
  <si>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</si>
  <si>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</si>
  <si>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</si>
  <si>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</si>
  <si>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</si>
  <si>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</si>
  <si>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</si>
  <si>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</si>
  <si>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</si>
  <si>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</si>
  <si>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</si>
  <si>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</si>
  <si>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</si>
  <si>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</si>
  <si>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</si>
  <si>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</si>
  <si>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</si>
  <si>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</si>
  <si>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</si>
  <si>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</si>
  <si>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</si>
  <si>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</si>
  <si>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</si>
  <si>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</si>
  <si>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</si>
  <si>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</si>
  <si>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</si>
  <si>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</si>
  <si>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</si>
  <si>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</si>
  <si>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</si>
  <si>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</si>
  <si>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</si>
  <si>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</si>
  <si>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</si>
  <si>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</si>
  <si>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</si>
  <si>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</si>
  <si>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</si>
  <si>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</si>
  <si>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</si>
  <si>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</si>
  <si>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</si>
  <si>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</si>
  <si>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</si>
  <si>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</si>
  <si>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</si>
  <si>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</si>
  <si>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</si>
  <si>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</si>
  <si>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</si>
  <si>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</si>
  <si>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</si>
  <si>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</si>
  <si>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</si>
  <si>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</si>
  <si>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</si>
  <si>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</si>
  <si>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</si>
  <si>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</si>
  <si>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</si>
  <si>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</si>
  <si>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</si>
  <si>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</si>
  <si>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</si>
  <si>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</si>
  <si>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</si>
  <si>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</si>
  <si>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</si>
  <si>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</si>
  <si>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</si>
  <si>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</si>
  <si>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</si>
  <si>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</si>
  <si>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</si>
  <si>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</si>
  <si>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</si>
  <si>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</si>
  <si>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</si>
  <si>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</si>
  <si>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</si>
  <si>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</si>
  <si>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</si>
  <si>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</si>
  <si>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</si>
  <si>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</si>
  <si>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</si>
  <si>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</si>
  <si>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</si>
  <si>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</si>
  <si>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</si>
  <si>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</si>
  <si>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</si>
  <si>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</si>
  <si>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</si>
  <si>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</si>
  <si>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</si>
  <si>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</si>
  <si>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</si>
  <si>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</si>
  <si>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</si>
  <si>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</si>
  <si>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</si>
  <si>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</si>
  <si>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</si>
  <si>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</si>
  <si>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</si>
  <si>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</si>
  <si>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</si>
  <si>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</si>
  <si>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</si>
  <si>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</si>
  <si>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</si>
  <si>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</si>
  <si>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</si>
  <si>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</si>
  <si>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</si>
  <si>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</si>
  <si>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</si>
  <si>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</si>
  <si>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</si>
  <si>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</si>
  <si>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</si>
  <si>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</si>
  <si>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</si>
  <si>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</si>
  <si>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</si>
  <si>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</si>
  <si>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</si>
  <si>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</si>
  <si>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</si>
  <si>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</si>
  <si>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</si>
  <si>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</si>
  <si>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</si>
  <si>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</si>
  <si>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</si>
  <si>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</si>
  <si>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</si>
  <si>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</si>
  <si>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</si>
  <si>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</si>
  <si>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</si>
  <si>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</si>
  <si>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</si>
  <si>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</si>
  <si>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</si>
  <si>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</si>
  <si>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</si>
  <si>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</si>
  <si>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</si>
  <si>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</si>
  <si>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</si>
  <si>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</si>
  <si>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</si>
  <si>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</si>
  <si>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</si>
  <si>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</si>
  <si>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</si>
  <si>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</si>
  <si>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</si>
  <si>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</si>
  <si>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</si>
  <si>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</si>
  <si>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</si>
  <si>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</si>
  <si>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</si>
  <si>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</si>
  <si>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</si>
  <si>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</si>
  <si>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</si>
  <si>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</si>
  <si>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</si>
  <si>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</si>
  <si>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</si>
  <si>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</si>
  <si>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</si>
  <si>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</si>
  <si>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</si>
  <si>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</si>
  <si>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</si>
  <si>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</si>
  <si>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</si>
  <si>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</si>
  <si>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</si>
  <si>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</si>
  <si>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</si>
  <si>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</si>
  <si>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</si>
  <si>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</si>
  <si>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</si>
  <si>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</si>
  <si>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</si>
  <si>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</si>
  <si>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</si>
  <si>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</si>
  <si>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</si>
  <si>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</si>
  <si>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</si>
  <si>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</si>
  <si>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</si>
  <si>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</si>
  <si>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</si>
  <si>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</si>
  <si>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</si>
  <si>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</si>
  <si>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</si>
  <si>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</si>
  <si>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</si>
  <si>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</si>
  <si>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</si>
  <si>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</si>
  <si>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</si>
  <si>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</si>
  <si>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</si>
  <si>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</si>
  <si>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</si>
  <si>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</si>
  <si>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</si>
  <si>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</si>
  <si>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</si>
  <si>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</si>
  <si>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</si>
  <si>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</si>
  <si>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</si>
  <si>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</si>
  <si>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</si>
  <si>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</si>
  <si>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</si>
  <si>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</si>
  <si>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</si>
  <si>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</si>
  <si>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</si>
  <si>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</si>
  <si>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</si>
  <si>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</si>
  <si>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</si>
  <si>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</si>
  <si>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</si>
  <si>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</si>
  <si>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</si>
  <si>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</si>
  <si>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</si>
  <si>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</si>
  <si>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</si>
  <si>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</si>
  <si>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</si>
  <si>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</si>
  <si>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</si>
  <si>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</si>
  <si>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</si>
  <si>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</si>
  <si>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</si>
  <si>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</si>
  <si>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</si>
  <si>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</si>
  <si>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</si>
  <si>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</si>
  <si>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</si>
  <si>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</si>
  <si>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</si>
  <si>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</si>
  <si>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</si>
  <si>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</si>
  <si>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</si>
  <si>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</si>
  <si>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</si>
  <si>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</si>
  <si>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</si>
  <si>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</si>
  <si>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</si>
  <si>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</si>
  <si>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</si>
  <si>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</si>
  <si>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</si>
  <si>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</si>
  <si>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</si>
  <si>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</si>
  <si>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</si>
  <si>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</si>
  <si>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</si>
  <si>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</si>
  <si>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</si>
  <si>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</si>
  <si>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</si>
  <si>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</si>
  <si>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</si>
  <si>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</si>
  <si>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</si>
  <si>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</si>
  <si>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</si>
  <si>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</si>
  <si>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</si>
  <si>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</si>
  <si>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</si>
  <si>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</si>
  <si>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</si>
  <si>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</si>
  <si>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</si>
  <si>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</si>
  <si>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</si>
  <si>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</si>
  <si>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</si>
  <si>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</si>
  <si>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</si>
  <si>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</si>
  <si>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</si>
  <si>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</si>
  <si>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</si>
  <si>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</si>
  <si>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</si>
  <si>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</si>
  <si>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</si>
  <si>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</si>
  <si>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</si>
  <si>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</si>
  <si>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</si>
  <si>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</si>
  <si>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</si>
  <si>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</si>
  <si>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</si>
  <si>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</si>
  <si>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</si>
  <si>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</si>
  <si>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</si>
  <si>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</si>
  <si>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</si>
  <si>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</si>
  <si>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</si>
  <si>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</si>
  <si>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</si>
  <si>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</si>
  <si>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</si>
  <si>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</si>
  <si>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</si>
  <si>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</si>
  <si>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</si>
  <si>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</si>
  <si>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</si>
  <si>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</si>
  <si>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</si>
  <si>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</si>
  <si>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</si>
  <si>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</si>
  <si>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</si>
  <si>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</si>
  <si>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</si>
  <si>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</si>
  <si>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</si>
  <si>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</si>
  <si>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</si>
  <si>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</si>
  <si>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</si>
  <si>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</si>
  <si>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</si>
  <si>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</si>
  <si>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</si>
  <si>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</si>
  <si>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</si>
  <si>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</si>
  <si>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</si>
  <si>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</si>
  <si>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</si>
  <si>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</si>
  <si>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</si>
  <si>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</si>
  <si>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</si>
  <si>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</si>
  <si>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</si>
  <si>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</si>
  <si>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</si>
  <si>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</si>
  <si>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</si>
  <si>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</si>
  <si>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</si>
  <si>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</si>
  <si>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</si>
  <si>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</si>
  <si>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</si>
  <si>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</si>
  <si>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</si>
  <si>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</si>
  <si>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</si>
  <si>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</si>
  <si>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</si>
  <si>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</si>
  <si>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</si>
  <si>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</si>
  <si>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</si>
  <si>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</si>
  <si>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</si>
  <si>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</si>
  <si>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</si>
  <si>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</si>
  <si>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</si>
  <si>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</si>
  <si>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</si>
  <si>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</si>
  <si>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</si>
  <si>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</si>
  <si>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</si>
  <si>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</si>
  <si>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</si>
  <si>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</si>
  <si>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</si>
  <si>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</si>
  <si>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</si>
  <si>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</si>
  <si>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</si>
  <si>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</si>
  <si>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</si>
  <si>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</si>
  <si>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</si>
  <si>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</si>
  <si>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</si>
  <si>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</si>
  <si>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</si>
  <si>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</si>
  <si>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</si>
  <si>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</si>
  <si>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</si>
  <si>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</si>
  <si>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</si>
  <si>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</si>
  <si>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</si>
  <si>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</si>
  <si>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</si>
  <si>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</si>
  <si>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</si>
  <si>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</si>
  <si>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</si>
  <si>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</si>
  <si>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</si>
  <si>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</si>
  <si>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</si>
  <si>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</si>
  <si>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</si>
  <si>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</si>
  <si>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</si>
  <si>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</si>
  <si>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</si>
  <si>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</si>
  <si>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</si>
  <si>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</si>
  <si>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</si>
  <si>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</si>
  <si>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</si>
  <si>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</si>
  <si>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</si>
  <si>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</si>
  <si>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</si>
  <si>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</si>
  <si>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</si>
  <si>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</si>
  <si>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</si>
  <si>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</si>
  <si>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</si>
  <si>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</si>
  <si>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</si>
  <si>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</si>
  <si>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</si>
  <si>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</si>
  <si>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</si>
  <si>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</si>
  <si>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</si>
  <si>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</si>
  <si>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</si>
  <si>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</si>
  <si>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</si>
  <si>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</si>
  <si>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</si>
  <si>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</si>
  <si>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</si>
  <si>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</si>
  <si>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</si>
  <si>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</si>
  <si>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</si>
  <si>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</si>
  <si>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</si>
  <si>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</si>
  <si>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</si>
  <si>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</si>
  <si>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</si>
  <si>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</si>
  <si>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</si>
  <si>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</si>
  <si>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</si>
  <si>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</si>
  <si>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</si>
  <si>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</si>
  <si>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</si>
  <si>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</si>
  <si>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</si>
  <si>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</si>
  <si>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</si>
  <si>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</si>
  <si>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</si>
  <si>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</si>
  <si>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</si>
  <si>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</si>
  <si>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</si>
  <si>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</si>
  <si>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</si>
  <si>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</si>
  <si>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</si>
  <si>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</si>
  <si>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</si>
  <si>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</si>
  <si>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</si>
  <si>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</si>
  <si>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</si>
  <si>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</si>
  <si>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</si>
  <si>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</si>
  <si>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</si>
  <si>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</si>
  <si>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</si>
  <si>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</si>
  <si>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</si>
  <si>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</si>
  <si>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</si>
  <si>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</si>
  <si>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</si>
  <si>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</si>
  <si>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</si>
  <si>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</si>
  <si>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</si>
  <si>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</si>
  <si>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</si>
  <si>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</si>
  <si>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</si>
  <si>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</si>
  <si>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</si>
  <si>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</si>
  <si>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</si>
  <si>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</si>
  <si>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</si>
  <si>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</si>
  <si>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</si>
  <si>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</si>
  <si>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</si>
  <si>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</si>
  <si>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</si>
  <si>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</si>
  <si>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</si>
  <si>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</si>
  <si>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</si>
  <si>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</si>
  <si>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</si>
  <si>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</si>
  <si>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</si>
  <si>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</si>
  <si>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</si>
  <si>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</si>
  <si>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</si>
  <si>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</si>
  <si>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</si>
  <si>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</si>
  <si>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</si>
  <si>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</si>
  <si>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</si>
  <si>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</si>
  <si>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</si>
  <si>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</si>
  <si>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</si>
  <si>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</si>
  <si>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</si>
  <si>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</si>
  <si>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</si>
  <si>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</si>
  <si>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</si>
  <si>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</si>
  <si>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</si>
  <si>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</si>
  <si>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</si>
  <si>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</si>
  <si>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</si>
  <si>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</si>
  <si>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</si>
  <si>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</si>
  <si>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</si>
  <si>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</si>
  <si>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</si>
  <si>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</si>
  <si>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</si>
  <si>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</si>
  <si>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</si>
  <si>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</si>
  <si>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</si>
  <si>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</si>
  <si>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</si>
  <si>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</si>
  <si>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</si>
  <si>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</si>
  <si>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</si>
  <si>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</si>
  <si>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</si>
  <si>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</si>
  <si>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</si>
  <si>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</si>
  <si>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</si>
  <si>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</si>
  <si>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</si>
  <si>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</si>
  <si>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</si>
  <si>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</si>
  <si>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</si>
  <si>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</si>
  <si>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</si>
  <si>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</si>
  <si>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</si>
  <si>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</si>
  <si>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</si>
  <si>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</si>
  <si>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</si>
  <si>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</si>
  <si>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</si>
  <si>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</si>
  <si>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</si>
  <si>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</si>
  <si>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</si>
  <si>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</si>
  <si>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</si>
  <si>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</si>
  <si>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</si>
  <si>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</si>
  <si>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</si>
  <si>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</si>
  <si>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</si>
  <si>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</si>
  <si>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</si>
  <si>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</si>
  <si>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</si>
  <si>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</si>
  <si>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</si>
  <si>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</si>
  <si>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</si>
  <si>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</si>
  <si>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</si>
  <si>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</si>
  <si>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</si>
  <si>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</si>
  <si>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</si>
  <si>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</si>
  <si>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</si>
  <si>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</si>
  <si>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</si>
  <si>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</si>
  <si>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</si>
  <si>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</si>
  <si>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</si>
  <si>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</si>
  <si>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</si>
  <si>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</si>
  <si>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</si>
  <si>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</si>
  <si>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</si>
  <si>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</si>
  <si>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</si>
  <si>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</si>
  <si>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</si>
  <si>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</si>
  <si>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</si>
  <si>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</si>
  <si>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</si>
  <si>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</si>
  <si>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</si>
  <si>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</si>
  <si>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</si>
  <si>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</si>
  <si>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</si>
  <si>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</si>
  <si>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</si>
  <si>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</si>
  <si>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</si>
  <si>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</si>
  <si>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</si>
  <si>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</si>
  <si>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</si>
  <si>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</si>
  <si>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</si>
  <si>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</si>
  <si>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</si>
  <si>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</si>
  <si>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</si>
  <si>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</si>
  <si>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</si>
  <si>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</si>
  <si>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</si>
  <si>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</si>
  <si>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</si>
  <si>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</si>
  <si>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</si>
  <si>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</si>
  <si>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</si>
  <si>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</si>
  <si>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</si>
  <si>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</si>
  <si>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</si>
  <si>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</si>
  <si>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</si>
  <si>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</si>
  <si>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</si>
  <si>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</si>
  <si>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</si>
  <si>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</si>
  <si>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</si>
  <si>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</si>
  <si>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</si>
  <si>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</si>
  <si>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</si>
  <si>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</si>
  <si>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</si>
  <si>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</si>
  <si>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</si>
  <si>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</si>
  <si>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</si>
  <si>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</si>
  <si>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</si>
  <si>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</si>
  <si>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</si>
  <si>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</si>
  <si>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</si>
  <si>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</si>
  <si>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</si>
  <si>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</si>
  <si>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</si>
  <si>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</si>
  <si>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</si>
  <si>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</si>
  <si>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</si>
  <si>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</si>
  <si>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</si>
  <si>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</si>
  <si>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</si>
  <si>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</si>
  <si>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</si>
  <si>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</si>
  <si>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</si>
  <si>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</si>
  <si>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</si>
  <si>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</si>
  <si>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</si>
  <si>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</si>
  <si>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</si>
  <si>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</si>
  <si>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</si>
  <si>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</si>
  <si>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</si>
  <si>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</si>
  <si>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</si>
  <si>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</si>
  <si>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</si>
  <si>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</si>
  <si>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</si>
  <si>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</si>
  <si>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</si>
  <si>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</si>
  <si>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</si>
  <si>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</si>
  <si>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</si>
  <si>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</si>
  <si>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</si>
  <si>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</si>
  <si>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</si>
  <si>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</si>
  <si>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</si>
  <si>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</si>
  <si>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</si>
  <si>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</si>
  <si>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</si>
  <si>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</si>
  <si>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</si>
  <si>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</si>
  <si>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</si>
  <si>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</si>
  <si>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</si>
  <si>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</si>
  <si>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</si>
  <si>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</si>
  <si>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</si>
  <si>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</si>
  <si>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</si>
  <si>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</si>
  <si>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</si>
  <si>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</si>
  <si>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</si>
  <si>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</si>
  <si>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</si>
  <si>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</si>
  <si>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</si>
  <si>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</si>
  <si>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</si>
  <si>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</si>
  <si>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</si>
  <si>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</si>
  <si>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</si>
  <si>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</si>
  <si>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</si>
  <si>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</si>
  <si>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</si>
  <si>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</si>
  <si>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</si>
  <si>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</si>
  <si>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</si>
  <si>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</si>
  <si>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</si>
  <si>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</si>
  <si>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</si>
  <si>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</si>
  <si>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</si>
  <si>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</si>
  <si>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</si>
  <si>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</si>
  <si>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</si>
  <si>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</si>
  <si>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</si>
  <si>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</si>
  <si>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</si>
  <si>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</si>
  <si>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</si>
  <si>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</si>
  <si>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</si>
  <si>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</si>
  <si>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</si>
  <si>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</si>
  <si>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</si>
  <si>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</si>
  <si>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</si>
  <si>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</si>
  <si>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</si>
  <si>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</si>
  <si>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</si>
  <si>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</si>
  <si>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</si>
  <si>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</si>
  <si>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</si>
  <si>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</si>
  <si>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</si>
  <si>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</si>
  <si>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</si>
  <si>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</si>
  <si>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</si>
  <si>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</si>
  <si>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</si>
  <si>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</si>
  <si>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</si>
  <si>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</si>
  <si>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</si>
  <si>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</si>
  <si>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</si>
  <si>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</si>
  <si>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</si>
  <si>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</si>
  <si>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</si>
  <si>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</si>
  <si>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</si>
  <si>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</si>
  <si>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</si>
  <si>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</si>
  <si>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</si>
  <si>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</si>
  <si>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</si>
  <si>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</si>
  <si>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</si>
  <si>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</si>
  <si>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</si>
  <si>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</si>
  <si>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</si>
  <si>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</si>
  <si>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</si>
  <si>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</si>
  <si>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</si>
  <si>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</si>
  <si>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</si>
  <si>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</si>
  <si>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</si>
  <si>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</si>
  <si>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</si>
  <si>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</si>
  <si>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</si>
  <si>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</si>
  <si>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</si>
  <si>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</si>
  <si>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</si>
  <si>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</si>
  <si>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</si>
  <si>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</si>
  <si>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</si>
  <si>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</si>
  <si>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</si>
  <si>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</si>
  <si>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</si>
  <si>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</si>
  <si>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</si>
  <si>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</si>
  <si>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</si>
  <si>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</si>
  <si>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</si>
  <si>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</si>
  <si>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</si>
  <si>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</si>
  <si>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</si>
  <si>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</si>
  <si>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</si>
  <si>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</si>
  <si>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</si>
  <si>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</si>
  <si>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</si>
  <si>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</si>
  <si>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</si>
  <si>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</si>
  <si>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</si>
  <si>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</si>
  <si>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</si>
  <si>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</si>
  <si>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</si>
  <si>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</si>
  <si>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</si>
  <si>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</si>
  <si>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</si>
  <si>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</si>
  <si>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</si>
  <si>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</si>
  <si>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</si>
  <si>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</si>
  <si>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</si>
  <si>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</si>
  <si>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</si>
  <si>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</si>
  <si>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</si>
  <si>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</si>
  <si>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</si>
  <si>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</si>
  <si>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</si>
  <si>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</si>
  <si>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</si>
  <si>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</si>
  <si>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</si>
  <si>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</si>
  <si>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</si>
  <si>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</si>
  <si>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</si>
  <si>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</si>
  <si>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</si>
  <si>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</si>
  <si>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</si>
  <si>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</si>
  <si>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</si>
  <si>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</si>
  <si>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</si>
  <si>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</si>
  <si>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</si>
  <si>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</si>
  <si>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</si>
  <si>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</si>
  <si>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</si>
  <si>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</si>
  <si>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</si>
  <si>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</si>
  <si>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</si>
  <si>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</si>
  <si>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</si>
  <si>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</si>
  <si>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</si>
  <si>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</si>
  <si>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</si>
  <si>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</si>
  <si>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</si>
  <si>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</si>
  <si>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</si>
  <si>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</si>
  <si>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</si>
  <si>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</si>
  <si>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</si>
  <si>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</si>
  <si>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</si>
  <si>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</si>
  <si>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</si>
  <si>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</si>
  <si>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</si>
  <si>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</si>
  <si>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</si>
  <si>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</si>
  <si>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</si>
  <si>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</si>
  <si>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</si>
  <si>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</si>
  <si>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</si>
  <si>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</si>
  <si>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</si>
  <si>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</si>
  <si>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</si>
  <si>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</si>
  <si>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</si>
  <si>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</si>
  <si>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</si>
  <si>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</si>
  <si>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</si>
  <si>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</si>
  <si>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</si>
  <si>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</si>
  <si>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</si>
  <si>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</si>
  <si>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</si>
  <si>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</si>
  <si>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</si>
  <si>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</si>
  <si>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</si>
  <si>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</si>
  <si>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</si>
  <si>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</si>
  <si>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</si>
  <si>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</si>
  <si>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</si>
  <si>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</si>
  <si>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</si>
  <si>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</si>
  <si>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</si>
  <si>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</si>
  <si>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</si>
  <si>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</si>
  <si>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</si>
  <si>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</si>
  <si>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</si>
  <si>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</si>
  <si>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</si>
  <si>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</si>
  <si>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</si>
  <si>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</si>
  <si>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</si>
  <si>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</si>
  <si>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</si>
  <si>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</si>
  <si>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</si>
  <si>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</si>
  <si>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</si>
  <si>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</si>
  <si>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</si>
  <si>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</si>
  <si>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</si>
  <si>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</si>
  <si>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</si>
  <si>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</si>
  <si>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</si>
  <si>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</si>
  <si>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</si>
  <si>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</si>
  <si>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</si>
  <si>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</si>
  <si>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</si>
  <si>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</si>
  <si>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</si>
  <si>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</si>
  <si>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</si>
  <si>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</si>
  <si>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</si>
  <si>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</si>
  <si>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</si>
  <si>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</si>
  <si>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</si>
  <si>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</si>
  <si>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</si>
  <si>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</si>
  <si>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</si>
  <si>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</si>
  <si>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</si>
  <si>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</si>
  <si>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</si>
  <si>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</si>
  <si>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</si>
  <si>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</si>
  <si>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</si>
  <si>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</si>
  <si>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</si>
  <si>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</si>
  <si>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</si>
  <si>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</si>
  <si>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</si>
  <si>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</si>
  <si>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</si>
  <si>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</si>
  <si>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</si>
  <si>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</si>
  <si>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</si>
  <si>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</si>
  <si>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</si>
  <si>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</si>
  <si>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</si>
  <si>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</si>
  <si>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</si>
  <si>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</si>
  <si>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</si>
  <si>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</si>
  <si>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</si>
  <si>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</si>
  <si>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</si>
  <si>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</si>
  <si>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</si>
  <si>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</si>
  <si>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</si>
  <si>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</si>
  <si>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</si>
  <si>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</si>
  <si>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</si>
  <si>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</si>
  <si>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</si>
  <si>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</si>
  <si>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</si>
  <si>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</si>
  <si>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</si>
  <si>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</si>
  <si>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</si>
  <si>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</si>
  <si>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</si>
  <si>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</si>
  <si>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</si>
  <si>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</si>
  <si>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</si>
  <si>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</si>
  <si>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</si>
  <si>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</si>
  <si>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</si>
  <si>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</si>
  <si>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</si>
  <si>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</si>
  <si>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</si>
  <si>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</si>
  <si>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</si>
  <si>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</si>
  <si>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</si>
  <si>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</si>
  <si>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</si>
  <si>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</si>
  <si>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</si>
  <si>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</si>
  <si>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</si>
  <si>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</si>
  <si>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</si>
  <si>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</si>
  <si>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</si>
  <si>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</si>
  <si>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</si>
  <si>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</si>
  <si>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</si>
  <si>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</si>
  <si>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</si>
  <si>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</si>
  <si>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</si>
  <si>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</si>
  <si>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</si>
  <si>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</si>
  <si>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</si>
  <si>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</si>
  <si>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</si>
  <si>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</si>
  <si>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</si>
  <si>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</si>
  <si>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</si>
  <si>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</si>
  <si>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</si>
  <si>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</si>
  <si>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</si>
  <si>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</si>
  <si>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</si>
  <si>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</si>
  <si>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</si>
  <si>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</si>
  <si>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</si>
  <si>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</si>
  <si>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</si>
  <si>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</si>
  <si>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</si>
  <si>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</si>
  <si>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</si>
  <si>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</si>
  <si>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</si>
  <si>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</si>
  <si>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</si>
  <si>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</si>
  <si>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</si>
  <si>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</si>
  <si>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</si>
  <si>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</si>
  <si>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</si>
  <si>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</si>
  <si>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</si>
  <si>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</si>
  <si>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</si>
  <si>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</si>
  <si>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</si>
  <si>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</si>
  <si>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</si>
  <si>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</si>
  <si>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</si>
  <si>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</si>
  <si>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</si>
  <si>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</si>
  <si>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</si>
  <si>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</si>
  <si>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</si>
  <si>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</si>
  <si>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</si>
  <si>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</si>
  <si>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</si>
  <si>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</si>
  <si>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</si>
  <si>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</si>
  <si>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</si>
  <si>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</si>
  <si>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</si>
  <si>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</si>
  <si>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</si>
  <si>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</si>
  <si>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</si>
  <si>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</si>
  <si>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</si>
  <si>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</si>
  <si>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</si>
  <si>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</si>
  <si>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</si>
  <si>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</si>
  <si>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</si>
  <si>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</si>
  <si>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</si>
  <si>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</si>
  <si>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</si>
  <si>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</si>
  <si>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</si>
  <si>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</si>
  <si>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</si>
  <si>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</si>
  <si>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</si>
  <si>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</si>
  <si>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</si>
  <si>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</si>
  <si>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</si>
  <si>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</si>
  <si>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</si>
  <si>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</si>
  <si>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</si>
  <si>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</si>
  <si>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</si>
  <si>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</si>
  <si>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</si>
  <si>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</si>
  <si>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</si>
  <si>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</si>
  <si>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</si>
  <si>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</si>
  <si>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</si>
  <si>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</si>
  <si>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</si>
  <si>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</si>
  <si>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</si>
  <si>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</si>
  <si>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</si>
  <si>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</si>
  <si>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</si>
  <si>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</si>
  <si>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</si>
  <si>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</si>
  <si>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</si>
  <si>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</si>
  <si>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</si>
  <si>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</si>
  <si>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</si>
  <si>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</si>
  <si>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</si>
  <si>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</si>
  <si>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</si>
  <si>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</si>
  <si>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</si>
  <si>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</si>
  <si>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</si>
  <si>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</si>
  <si>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</si>
  <si>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</si>
  <si>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</si>
  <si>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</si>
  <si>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</si>
  <si>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</si>
  <si>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</si>
  <si>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</si>
  <si>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</si>
  <si>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</si>
  <si>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</si>
  <si>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</si>
  <si>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</si>
  <si>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</si>
  <si>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</si>
  <si>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</si>
  <si>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</si>
  <si>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</si>
  <si>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</si>
  <si>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</si>
  <si>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</si>
  <si>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</si>
  <si>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</si>
  <si>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</si>
  <si>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</si>
  <si>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</si>
  <si>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</si>
  <si>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</si>
  <si>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</si>
  <si>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</si>
  <si>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</si>
  <si>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</si>
  <si>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</si>
  <si>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</si>
  <si>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</si>
  <si>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</si>
  <si>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</si>
  <si>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</si>
  <si>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</si>
  <si>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</si>
  <si>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</si>
  <si>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</si>
  <si>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</si>
  <si>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</si>
  <si>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</si>
  <si>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</si>
  <si>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</si>
  <si>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</si>
  <si>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</si>
  <si>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</si>
  <si>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</si>
  <si>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</si>
  <si>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</si>
  <si>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</si>
  <si>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</si>
  <si>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</si>
  <si>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</si>
  <si>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</si>
  <si>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</si>
  <si>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</si>
  <si>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</si>
  <si>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</si>
  <si>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</si>
  <si>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</si>
  <si>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</si>
  <si>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</si>
  <si>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</si>
  <si>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</si>
  <si>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</si>
  <si>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</si>
  <si>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</si>
  <si>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</si>
  <si>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</si>
  <si>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</si>
  <si>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</si>
  <si>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</si>
  <si>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</si>
  <si>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</si>
  <si>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</si>
  <si>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</si>
  <si>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</si>
  <si>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</si>
  <si>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</si>
  <si>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</si>
  <si>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</si>
  <si>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</si>
  <si>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</si>
  <si>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</si>
  <si>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</si>
  <si>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</si>
  <si>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</si>
  <si>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</si>
  <si>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</si>
  <si>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</si>
  <si>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</si>
  <si>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</si>
  <si>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</si>
  <si>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</si>
  <si>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</si>
  <si>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</si>
  <si>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</si>
  <si>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</si>
  <si>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</si>
  <si>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</si>
  <si>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</si>
  <si>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</si>
  <si>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</si>
  <si>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</si>
  <si>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</si>
  <si>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</si>
  <si>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</si>
  <si>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</si>
  <si>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</si>
  <si>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</si>
  <si>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</si>
  <si>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</si>
  <si>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</si>
  <si>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</si>
  <si>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</si>
  <si>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</si>
  <si>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</si>
  <si>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</si>
  <si>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</si>
  <si>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</si>
  <si>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</si>
  <si>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</si>
  <si>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</si>
  <si>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</si>
  <si>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</si>
  <si>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</si>
  <si>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</si>
  <si>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</si>
  <si>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</si>
  <si>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</si>
  <si>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</si>
  <si>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</si>
  <si>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</si>
  <si>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</si>
  <si>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</si>
  <si>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</si>
  <si>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</si>
  <si>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</si>
  <si>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</si>
  <si>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</si>
  <si>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</si>
  <si>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</si>
  <si>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</si>
  <si>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</si>
  <si>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</si>
  <si>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</si>
  <si>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</si>
  <si>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</si>
  <si>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</si>
  <si>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</si>
  <si>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</si>
  <si>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</si>
  <si>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</si>
  <si>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</si>
  <si>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</si>
  <si>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</si>
  <si>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</si>
  <si>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</si>
  <si>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</si>
  <si>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</si>
  <si>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</si>
  <si>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</si>
  <si>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</si>
  <si>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</si>
  <si>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</si>
  <si>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</si>
  <si>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</si>
  <si>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</si>
  <si>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</si>
  <si>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</si>
  <si>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</si>
  <si>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</si>
  <si>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</si>
  <si>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</si>
  <si>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</si>
  <si>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</si>
  <si>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</si>
  <si>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</si>
  <si>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</si>
  <si>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</si>
  <si>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</si>
  <si>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</si>
  <si>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</si>
  <si>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</si>
  <si>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</si>
  <si>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</si>
  <si>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</si>
  <si>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</si>
  <si>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</si>
  <si>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</si>
  <si>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</si>
  <si>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</si>
  <si>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</si>
  <si>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</si>
  <si>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</si>
  <si>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</si>
  <si>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</si>
  <si>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</si>
  <si>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</si>
  <si>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</si>
  <si>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</si>
  <si>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</si>
  <si>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</si>
  <si>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</si>
  <si>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</si>
  <si>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</si>
  <si>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</si>
  <si>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</si>
  <si>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</si>
  <si>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</si>
  <si>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</si>
  <si>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</si>
  <si>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</si>
  <si>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</si>
  <si>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</si>
  <si>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</si>
  <si>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</si>
  <si>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</si>
  <si>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</si>
  <si>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</si>
  <si>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</si>
  <si>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</si>
  <si>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</si>
  <si>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</si>
  <si>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</si>
  <si>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</si>
  <si>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</si>
  <si>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</si>
  <si>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</si>
  <si>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</si>
  <si>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</si>
  <si>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</si>
  <si>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</si>
  <si>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</si>
  <si>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</si>
  <si>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</si>
  <si>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</si>
  <si>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</si>
  <si>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</si>
  <si>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</si>
  <si>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</si>
  <si>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</si>
  <si>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</si>
  <si>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</si>
  <si>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</si>
  <si>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</si>
  <si>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</si>
  <si>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</si>
  <si>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</si>
  <si>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</si>
  <si>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</si>
  <si>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</si>
  <si>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</si>
  <si>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</si>
  <si>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</si>
  <si>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</si>
  <si>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</si>
  <si>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</si>
  <si>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</si>
  <si>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</si>
  <si>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</si>
  <si>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</si>
  <si>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</si>
  <si>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</si>
  <si>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</si>
  <si>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</si>
  <si>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</si>
  <si>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</si>
  <si>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</si>
  <si>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</si>
  <si>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</si>
  <si>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</si>
  <si>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</si>
  <si>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</si>
  <si>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</si>
  <si>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</si>
  <si>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</si>
  <si>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</si>
  <si>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</si>
  <si>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</si>
  <si>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</si>
  <si>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</si>
  <si>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</si>
  <si>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</si>
  <si>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</si>
  <si>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</si>
  <si>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</si>
  <si>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</si>
  <si>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</si>
  <si>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</si>
  <si>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</si>
  <si>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</si>
  <si>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</si>
  <si>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</si>
  <si>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</si>
  <si>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</si>
  <si>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</si>
  <si>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</si>
  <si>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</si>
  <si>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</si>
  <si>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</si>
  <si>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</si>
  <si>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</si>
  <si>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</si>
  <si>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</si>
  <si>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</si>
  <si>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</si>
  <si>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</si>
  <si>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</si>
  <si>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</si>
  <si>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</si>
  <si>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</si>
  <si>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</si>
  <si>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</si>
  <si>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</si>
  <si>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</si>
  <si>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</si>
  <si>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</si>
  <si>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</si>
  <si>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</si>
  <si>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</si>
  <si>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</si>
  <si>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</si>
  <si>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</si>
  <si>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</si>
  <si>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</si>
  <si>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</si>
  <si>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</si>
  <si>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</si>
  <si>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</si>
  <si>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</si>
  <si>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</si>
  <si>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</si>
  <si>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</si>
  <si>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</si>
  <si>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</si>
  <si>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</si>
  <si>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</si>
  <si>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</si>
  <si>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</si>
  <si>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</si>
  <si>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</si>
  <si>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</si>
  <si>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</si>
  <si>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</si>
  <si>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</si>
  <si>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</si>
  <si>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</si>
  <si>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</si>
  <si>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</si>
  <si>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</si>
  <si>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</si>
  <si>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</si>
  <si>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</si>
  <si>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</si>
  <si>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</si>
  <si>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</si>
  <si>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</si>
  <si>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</si>
  <si>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</si>
  <si>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</si>
  <si>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</si>
  <si>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</si>
  <si>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</si>
  <si>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</si>
  <si>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</si>
  <si>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</si>
  <si>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</si>
  <si>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</si>
  <si>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</si>
  <si>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</si>
  <si>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</si>
  <si>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</si>
  <si>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</si>
  <si>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</si>
  <si>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</si>
  <si>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</si>
  <si>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</si>
  <si>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</si>
  <si>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</si>
  <si>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</si>
  <si>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</si>
  <si>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</si>
  <si>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</si>
  <si>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</si>
  <si>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</si>
  <si>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</si>
  <si>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</si>
  <si>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</si>
  <si>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</si>
  <si>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</si>
  <si>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</si>
  <si>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</si>
  <si>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</si>
  <si>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</si>
  <si>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</si>
  <si>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</si>
  <si>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</si>
  <si>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</si>
  <si>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</si>
  <si>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</si>
  <si>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</si>
  <si>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</si>
  <si>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</si>
  <si>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</si>
  <si>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</si>
  <si>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</si>
  <si>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</si>
  <si>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</si>
  <si>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</si>
  <si>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</si>
  <si>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</si>
  <si>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</si>
  <si>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</si>
  <si>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</si>
  <si>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</si>
  <si>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</si>
  <si>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</si>
  <si>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</si>
  <si>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</si>
  <si>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</si>
  <si>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</si>
  <si>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</si>
  <si>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</si>
  <si>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</si>
  <si>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</si>
  <si>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</si>
  <si>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</si>
  <si>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</si>
  <si>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</si>
  <si>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</si>
  <si>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</si>
  <si>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</si>
  <si>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</si>
  <si>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</si>
  <si>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</si>
  <si>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</si>
  <si>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</si>
  <si>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</si>
  <si>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</si>
  <si>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</si>
  <si>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</si>
  <si>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</si>
  <si>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</si>
  <si>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</si>
  <si>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</si>
  <si>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</si>
  <si>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</si>
  <si>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</si>
  <si>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</si>
  <si>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</si>
  <si>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</si>
  <si>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</si>
  <si>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</si>
  <si>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</si>
  <si>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</si>
  <si>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</si>
  <si>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</si>
  <si>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</si>
  <si>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</si>
  <si>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</si>
  <si>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</si>
  <si>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</si>
  <si>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</si>
  <si>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</si>
  <si>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</si>
  <si>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</si>
  <si>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</si>
  <si>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</si>
  <si>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</si>
  <si>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</si>
  <si>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</si>
  <si>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</si>
  <si>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</si>
  <si>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</si>
  <si>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</si>
  <si>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</si>
  <si>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</si>
  <si>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</si>
  <si>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</si>
  <si>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</si>
  <si>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</si>
  <si>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</si>
  <si>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</si>
  <si>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</si>
  <si>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</si>
  <si>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</si>
  <si>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</si>
  <si>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</si>
  <si>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</si>
  <si>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</si>
  <si>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</si>
  <si>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</si>
  <si>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</si>
  <si>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</si>
  <si>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</si>
  <si>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</si>
  <si>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</si>
  <si>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</si>
  <si>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</si>
  <si>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</si>
  <si>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</si>
  <si>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</si>
  <si>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</si>
  <si>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</si>
  <si>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</si>
  <si>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</si>
  <si>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</si>
  <si>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</si>
  <si>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</si>
  <si>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</si>
  <si>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</si>
  <si>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</si>
  <si>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</si>
  <si>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</si>
  <si>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</si>
  <si>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</si>
  <si>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</si>
  <si>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</si>
  <si>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</si>
  <si>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</si>
  <si>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</si>
  <si>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</si>
  <si>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</si>
  <si>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</si>
  <si>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</si>
  <si>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</si>
  <si>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</si>
  <si>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</si>
  <si>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</si>
  <si>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</si>
  <si>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</si>
  <si>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</si>
  <si>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</si>
  <si>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</si>
  <si>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</si>
  <si>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</si>
  <si>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</si>
  <si>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</si>
  <si>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</si>
  <si>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</si>
  <si>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</si>
  <si>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</si>
  <si>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</si>
  <si>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</si>
  <si>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</si>
  <si>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</si>
  <si>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</si>
  <si>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</si>
  <si>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</si>
  <si>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</si>
  <si>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</si>
  <si>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</si>
  <si>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</si>
  <si>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</si>
  <si>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</si>
  <si>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</si>
  <si>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</si>
  <si>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</si>
  <si>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</si>
  <si>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</si>
  <si>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</si>
  <si>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</si>
  <si>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</si>
  <si>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</si>
  <si>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</si>
  <si>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</si>
  <si>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</si>
  <si>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</si>
  <si>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</si>
  <si>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</si>
  <si>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</si>
  <si>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</si>
  <si>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</si>
  <si>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</si>
  <si>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</si>
  <si>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</si>
  <si>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</si>
  <si>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</si>
  <si>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</si>
  <si>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</si>
  <si>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</si>
  <si>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</si>
  <si>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</si>
  <si>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</si>
  <si>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</si>
  <si>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</si>
  <si>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</si>
  <si>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</si>
  <si>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</si>
  <si>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</si>
  <si>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</si>
  <si>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</si>
  <si>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</si>
  <si>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</si>
  <si>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</si>
  <si>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</si>
  <si>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</si>
  <si>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</si>
  <si>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</si>
  <si>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</si>
  <si>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</si>
  <si>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</si>
  <si>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</si>
  <si>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</si>
  <si>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</si>
  <si>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</si>
  <si>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</si>
  <si>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</si>
  <si>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</si>
  <si>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</si>
  <si>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</si>
  <si>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</si>
  <si>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</si>
  <si>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</si>
  <si>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</si>
  <si>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</si>
  <si>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</si>
  <si>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</si>
  <si>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</si>
  <si>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</si>
  <si>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</si>
  <si>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</si>
  <si>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</si>
  <si>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</si>
  <si>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</si>
  <si>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</si>
  <si>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</si>
  <si>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</si>
  <si>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</si>
  <si>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</si>
  <si>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</si>
  <si>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</si>
  <si>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</si>
  <si>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</si>
  <si>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</si>
  <si>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</si>
  <si>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</si>
  <si>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</si>
  <si>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</si>
  <si>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</si>
  <si>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</si>
  <si>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</si>
  <si>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</si>
  <si>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</si>
  <si>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</si>
  <si>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</si>
  <si>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</si>
  <si>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</si>
  <si>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</si>
  <si>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</si>
  <si>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</si>
  <si>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</si>
  <si>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</si>
  <si>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</si>
  <si>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</si>
  <si>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</si>
  <si>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</si>
  <si>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</si>
  <si>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</si>
  <si>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</si>
  <si>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</si>
  <si>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</si>
  <si>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</si>
  <si>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</si>
  <si>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</si>
  <si>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</si>
  <si>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</si>
  <si>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</si>
  <si>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</si>
  <si>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</si>
  <si>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</si>
  <si>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</si>
  <si>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</si>
  <si>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</si>
  <si>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</si>
  <si>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</si>
  <si>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</si>
  <si>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</si>
  <si>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</si>
  <si>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</si>
  <si>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</si>
  <si>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</si>
  <si>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</si>
  <si>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</si>
  <si>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</si>
  <si>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</si>
  <si>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</si>
  <si>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</si>
  <si>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</si>
  <si>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</si>
  <si>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</si>
  <si>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</si>
  <si>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</si>
  <si>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</si>
  <si>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</si>
  <si>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</si>
  <si>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</si>
  <si>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</si>
  <si>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</si>
  <si>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</si>
  <si>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</si>
  <si>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</si>
  <si>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</si>
  <si>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</si>
  <si>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</si>
  <si>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</si>
  <si>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</si>
  <si>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</si>
  <si>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</si>
  <si>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</si>
  <si>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</si>
  <si>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</si>
  <si>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</si>
  <si>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</si>
  <si>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</si>
  <si>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</si>
  <si>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</si>
  <si>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</si>
  <si>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</si>
  <si>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</si>
  <si>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</si>
  <si>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</si>
  <si>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</si>
  <si>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</si>
  <si>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</si>
  <si>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</si>
  <si>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</si>
  <si>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</si>
  <si>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</si>
  <si>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</si>
  <si>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</si>
  <si>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</si>
  <si>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</si>
  <si>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</si>
  <si>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</si>
  <si>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</si>
  <si>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</si>
  <si>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</si>
  <si>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</si>
  <si>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</si>
  <si>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</si>
  <si>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</si>
  <si>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</si>
  <si>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</si>
  <si>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</si>
  <si>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</si>
  <si>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</si>
  <si>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</si>
  <si>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</si>
  <si>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</si>
  <si>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</si>
  <si>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</si>
  <si>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</si>
  <si>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</si>
  <si>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</si>
  <si>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</si>
  <si>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</si>
  <si>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</si>
  <si>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</si>
  <si>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</si>
  <si>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</si>
  <si>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</si>
  <si>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</si>
  <si>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</si>
  <si>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</si>
  <si>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</si>
  <si>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</si>
  <si>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</si>
  <si>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</si>
  <si>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</si>
  <si>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</si>
  <si>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</si>
  <si>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</si>
  <si>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</si>
  <si>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</si>
  <si>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</si>
  <si>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</si>
  <si>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</si>
  <si>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</si>
  <si>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</si>
  <si>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</si>
  <si>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</si>
  <si>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</si>
  <si>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</si>
  <si>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</si>
  <si>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</si>
  <si>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</si>
  <si>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</si>
  <si>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</si>
  <si>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</si>
  <si>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</si>
  <si>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</si>
  <si>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</si>
  <si>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</si>
  <si>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</si>
  <si>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</si>
  <si>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</si>
  <si>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</si>
  <si>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</si>
  <si>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</si>
  <si>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</si>
  <si>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</si>
  <si>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</si>
  <si>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</si>
  <si>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</si>
  <si>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</si>
  <si>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</si>
  <si>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</si>
  <si>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</si>
  <si>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</si>
  <si>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</si>
  <si>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</si>
  <si>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</si>
  <si>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</si>
  <si>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</si>
  <si>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</si>
  <si>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</si>
  <si>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</si>
  <si>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</si>
  <si>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</si>
  <si>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</si>
  <si>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</si>
  <si>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</si>
  <si>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</si>
  <si>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</si>
  <si>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</si>
  <si>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</si>
  <si>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</si>
  <si>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</si>
  <si>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</si>
  <si>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</si>
  <si>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</si>
  <si>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</si>
  <si>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</si>
  <si>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</si>
  <si>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</si>
  <si>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</si>
  <si>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</si>
  <si>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</si>
  <si>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</si>
  <si>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</si>
  <si>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</si>
  <si>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</si>
  <si>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</si>
  <si>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</si>
  <si>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</si>
  <si>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</si>
  <si>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</si>
  <si>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</si>
  <si>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</si>
  <si>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</si>
  <si>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</si>
  <si>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</si>
  <si>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</si>
  <si>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</si>
  <si>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</si>
  <si>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</si>
  <si>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</si>
  <si>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</si>
  <si>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</si>
  <si>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</si>
  <si>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</si>
  <si>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</si>
  <si>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</si>
  <si>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</si>
  <si>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</si>
  <si>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</si>
  <si>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</si>
  <si>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</si>
  <si>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</si>
  <si>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</si>
  <si>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</si>
  <si>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</si>
  <si>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</si>
  <si>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</si>
  <si>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</si>
  <si>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</si>
  <si>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</si>
  <si>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</si>
  <si>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</si>
  <si>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</si>
  <si>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</si>
  <si>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</si>
  <si>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</si>
  <si>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</si>
  <si>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</si>
  <si>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</si>
  <si>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</si>
  <si>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</si>
  <si>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</si>
  <si>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</si>
  <si>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</si>
  <si>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</si>
  <si>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</si>
  <si>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</si>
  <si>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</si>
  <si>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</si>
  <si>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</si>
  <si>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</si>
  <si>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</si>
  <si>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</si>
  <si>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</si>
  <si>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</si>
  <si>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</si>
  <si>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</si>
  <si>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</si>
  <si>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</si>
  <si>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</si>
  <si>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</si>
  <si>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</si>
  <si>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</si>
  <si>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</si>
  <si>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</si>
  <si>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</si>
  <si>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</si>
  <si>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</si>
  <si>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</si>
  <si>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</si>
  <si>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</si>
  <si>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</si>
  <si>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</si>
  <si>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</si>
  <si>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</si>
  <si>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</si>
  <si>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</si>
  <si>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</si>
  <si>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</si>
  <si>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</si>
  <si>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</si>
  <si>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</si>
  <si>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</si>
  <si>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</si>
  <si>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</si>
  <si>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</si>
  <si>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</si>
  <si>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</si>
  <si>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</si>
  <si>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</si>
  <si>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</si>
  <si>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</si>
  <si>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</si>
  <si>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</si>
  <si>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</si>
  <si>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</si>
  <si>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</si>
  <si>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</si>
  <si>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</si>
  <si>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</si>
  <si>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</si>
  <si>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</si>
  <si>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</si>
  <si>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</si>
  <si>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</si>
  <si>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</si>
  <si>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</si>
  <si>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</si>
  <si>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</si>
  <si>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</si>
  <si>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</si>
  <si>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</si>
  <si>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</si>
  <si>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</si>
  <si>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</si>
  <si>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</si>
  <si>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</si>
  <si>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</si>
  <si>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</si>
  <si>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</si>
  <si>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</si>
  <si>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</si>
  <si>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</si>
  <si>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</si>
  <si>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</si>
  <si>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</si>
  <si>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</si>
  <si>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</si>
  <si>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</si>
  <si>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</si>
  <si>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</si>
  <si>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</si>
  <si>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</si>
  <si>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</si>
  <si>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</si>
  <si>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</si>
  <si>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</si>
  <si>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</si>
  <si>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</si>
  <si>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</si>
  <si>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</si>
  <si>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</si>
  <si>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</si>
  <si>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</si>
  <si>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</si>
  <si>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</si>
  <si>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</si>
  <si>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</si>
  <si>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</si>
  <si>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</si>
  <si>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</si>
  <si>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</si>
  <si>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</si>
  <si>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</si>
  <si>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</si>
  <si>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</si>
  <si>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</si>
  <si>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</si>
  <si>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</si>
  <si>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</si>
  <si>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</si>
  <si>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</si>
  <si>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</si>
  <si>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</si>
  <si>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</si>
  <si>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</si>
  <si>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</si>
  <si>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</si>
  <si>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</si>
  <si>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</si>
  <si>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</si>
  <si>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</si>
  <si>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</si>
  <si>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</si>
  <si>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</si>
  <si>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</si>
  <si>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</si>
  <si>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</si>
  <si>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</si>
  <si>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</si>
  <si>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</si>
  <si>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</si>
  <si>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</si>
  <si>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</si>
  <si>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</si>
  <si>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</si>
  <si>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</si>
  <si>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</si>
  <si>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</si>
  <si>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</si>
  <si>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</si>
  <si>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</si>
  <si>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</si>
  <si>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</si>
  <si>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</si>
  <si>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</si>
  <si>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</si>
  <si>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</si>
  <si>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</si>
  <si>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</si>
  <si>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</si>
  <si>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</si>
  <si>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</si>
  <si>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</si>
  <si>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</si>
  <si>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</si>
  <si>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</si>
  <si>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</si>
  <si>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</si>
  <si>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</si>
  <si>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</si>
  <si>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</si>
  <si>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</si>
  <si>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</si>
  <si>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</si>
  <si>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</si>
  <si>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</si>
  <si>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</si>
  <si>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</si>
  <si>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</si>
  <si>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</si>
  <si>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</si>
  <si>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</si>
  <si>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</si>
  <si>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</si>
  <si>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</si>
  <si>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</si>
  <si>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</si>
  <si>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</si>
  <si>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</si>
  <si>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</si>
  <si>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</si>
  <si>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</si>
  <si>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</si>
  <si>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</si>
  <si>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</si>
  <si>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</si>
  <si>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</si>
  <si>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</si>
  <si>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</si>
  <si>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</si>
  <si>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</si>
  <si>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</si>
  <si>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</si>
  <si>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</si>
  <si>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</si>
  <si>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</si>
  <si>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</si>
  <si>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</si>
  <si>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</si>
  <si>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</si>
  <si>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</si>
  <si>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</si>
  <si>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</si>
  <si>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</si>
  <si>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</si>
  <si>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</si>
  <si>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</si>
  <si>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</si>
  <si>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</si>
  <si>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</si>
  <si>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</si>
  <si>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</si>
  <si>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</si>
  <si>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</si>
  <si>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</si>
  <si>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</si>
  <si>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</si>
  <si>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</si>
  <si>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</si>
  <si>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</si>
  <si>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</si>
  <si>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</si>
  <si>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</si>
  <si>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</si>
  <si>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</si>
  <si>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</si>
  <si>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</si>
  <si>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</si>
  <si>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</si>
  <si>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</si>
  <si>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</si>
  <si>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</si>
  <si>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</si>
  <si>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</si>
  <si>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</si>
  <si>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</si>
  <si>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</si>
  <si>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</si>
  <si>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</si>
  <si>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</si>
  <si>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</si>
  <si>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</si>
  <si>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</si>
  <si>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</si>
  <si>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</si>
  <si>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</si>
  <si>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</si>
  <si>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</si>
  <si>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</si>
  <si>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</si>
  <si>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</si>
  <si>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</si>
  <si>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</si>
  <si>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</si>
  <si>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</si>
  <si>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</si>
  <si>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</si>
  <si>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</si>
  <si>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</si>
  <si>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</si>
  <si>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</si>
  <si>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</si>
  <si>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</si>
  <si>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</si>
  <si>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</si>
  <si>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</si>
  <si>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</si>
  <si>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</si>
  <si>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</si>
  <si>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</si>
  <si>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</si>
  <si>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</si>
  <si>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</si>
  <si>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</si>
  <si>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</si>
  <si>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</si>
  <si>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</si>
  <si>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</si>
  <si>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</si>
  <si>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</si>
  <si>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</si>
  <si>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</si>
  <si>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</si>
  <si>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</si>
  <si>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</si>
  <si>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</si>
  <si>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</si>
  <si>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</si>
  <si>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</si>
  <si>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</si>
  <si>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</si>
  <si>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</si>
  <si>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</si>
  <si>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</si>
  <si>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</si>
  <si>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</si>
  <si>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</si>
  <si>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</si>
  <si>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</si>
  <si>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</si>
  <si>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</si>
  <si>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</si>
  <si>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</si>
  <si>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</si>
  <si>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</si>
  <si>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</si>
  <si>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</si>
  <si>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</si>
  <si>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</si>
  <si>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</si>
  <si>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</si>
  <si>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</si>
  <si>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</si>
  <si>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</si>
  <si>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</si>
  <si>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</si>
  <si>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</si>
  <si>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</si>
  <si>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</si>
  <si>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</si>
  <si>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</si>
  <si>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</si>
  <si>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</si>
  <si>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</si>
  <si>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</si>
  <si>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</si>
  <si>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</si>
  <si>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</si>
  <si>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</si>
  <si>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</si>
  <si>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</si>
  <si>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</si>
  <si>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</si>
  <si>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</si>
  <si>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</si>
  <si>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</si>
  <si>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</si>
  <si>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</si>
  <si>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</si>
  <si>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</si>
  <si>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</si>
  <si>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</si>
  <si>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</si>
  <si>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</si>
  <si>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</si>
  <si>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</si>
  <si>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</si>
  <si>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</si>
  <si>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</si>
  <si>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</si>
  <si>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</si>
  <si>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</si>
  <si>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</si>
  <si>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</si>
  <si>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</si>
  <si>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</si>
  <si>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</si>
  <si>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</si>
  <si>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</si>
  <si>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</si>
  <si>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</si>
  <si>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</si>
  <si>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</si>
  <si>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</si>
  <si>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</si>
  <si>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</si>
  <si>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</si>
  <si>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</si>
  <si>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</si>
  <si>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</si>
  <si>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</si>
  <si>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</si>
  <si>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</si>
  <si>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</si>
  <si>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</si>
  <si>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</si>
  <si>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</si>
  <si>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</si>
  <si>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</si>
  <si>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</si>
  <si>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</si>
  <si>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</si>
  <si>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</si>
  <si>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</si>
  <si>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</si>
  <si>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</si>
  <si>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</si>
  <si>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</si>
  <si>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</si>
  <si>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</si>
  <si>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</si>
  <si>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</si>
  <si>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</si>
  <si>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</si>
  <si>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</si>
  <si>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</si>
  <si>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</si>
  <si>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</si>
  <si>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</si>
  <si>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</si>
  <si>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</si>
  <si>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</si>
  <si>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</si>
  <si>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</si>
  <si>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</si>
  <si>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</si>
  <si>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</si>
  <si>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</si>
  <si>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</si>
  <si>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</si>
  <si>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</si>
  <si>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</si>
  <si>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</si>
  <si>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</si>
  <si>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</si>
  <si>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</si>
  <si>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</si>
  <si>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</si>
  <si>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</si>
  <si>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</si>
  <si>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</si>
  <si>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</si>
  <si>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</si>
  <si>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</si>
  <si>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</si>
  <si>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</si>
  <si>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</si>
  <si>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</si>
  <si>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</si>
  <si>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</si>
  <si>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</si>
  <si>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</si>
  <si>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</si>
  <si>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</si>
  <si>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</si>
  <si>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</si>
  <si>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</si>
  <si>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</si>
  <si>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</si>
  <si>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</si>
  <si>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</si>
  <si>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</si>
  <si>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</si>
  <si>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</si>
  <si>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</si>
  <si>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</si>
  <si>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</si>
  <si>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</si>
  <si>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</si>
  <si>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</si>
  <si>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</si>
  <si>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</si>
  <si>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</si>
  <si>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</si>
  <si>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</si>
  <si>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</si>
  <si>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</si>
  <si>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</si>
  <si>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</si>
  <si>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</si>
  <si>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</si>
  <si>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</si>
  <si>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</si>
  <si>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</si>
  <si>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</si>
  <si>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</si>
  <si>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</si>
  <si>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</si>
  <si>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</si>
  <si>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</si>
  <si>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</si>
  <si>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</si>
  <si>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</si>
  <si>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</si>
  <si>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</si>
  <si>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</si>
  <si>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</si>
  <si>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</si>
  <si>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</si>
  <si>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</si>
  <si>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</si>
  <si>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</si>
  <si>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</si>
  <si>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</si>
  <si>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</si>
  <si>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</si>
  <si>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</si>
  <si>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</si>
  <si>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</si>
  <si>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</si>
  <si>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</si>
  <si>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</si>
  <si>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</si>
  <si>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</si>
  <si>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</si>
  <si>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</si>
  <si>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</si>
  <si>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</si>
  <si>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</si>
  <si>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</si>
  <si>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</si>
  <si>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</si>
  <si>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</si>
  <si>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</si>
  <si>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</si>
  <si>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</si>
  <si>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</si>
  <si>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</si>
  <si>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</si>
  <si>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</si>
  <si>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</si>
  <si>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</si>
  <si>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</si>
  <si>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</si>
  <si>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</si>
  <si>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</si>
  <si>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</si>
  <si>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</si>
  <si>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</si>
  <si>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</si>
  <si>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</si>
  <si>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</si>
  <si>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</si>
  <si>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</si>
  <si>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</si>
  <si>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</si>
  <si>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</si>
  <si>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</si>
  <si>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</si>
  <si>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</si>
  <si>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</si>
  <si>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</si>
  <si>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</si>
  <si>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</si>
  <si>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</si>
  <si>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</si>
  <si>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</si>
  <si>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</si>
  <si>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</si>
  <si>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</si>
  <si>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</si>
  <si>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</si>
  <si>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</si>
  <si>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</si>
  <si>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</si>
  <si>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</si>
  <si>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</si>
  <si>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</si>
  <si>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</si>
  <si>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</si>
  <si>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</si>
  <si>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</si>
  <si>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</si>
  <si>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</si>
  <si>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</si>
  <si>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</si>
  <si>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</si>
  <si>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</si>
  <si>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</si>
  <si>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</si>
  <si>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</si>
  <si>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</si>
  <si>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</si>
  <si>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</si>
  <si>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</si>
  <si>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</si>
  <si>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</si>
  <si>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</si>
  <si>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</si>
  <si>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</si>
  <si>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</si>
  <si>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</si>
  <si>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</si>
  <si>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</si>
  <si>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</si>
  <si>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</si>
  <si>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</si>
  <si>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</si>
  <si>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</si>
  <si>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</si>
  <si>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</si>
  <si>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</si>
  <si>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</si>
  <si>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</si>
  <si>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</si>
  <si>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</si>
  <si>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</si>
  <si>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</si>
  <si>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</si>
  <si>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</si>
  <si>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</si>
  <si>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</si>
  <si>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</si>
  <si>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</si>
  <si>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</si>
  <si>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</si>
  <si>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</si>
  <si>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</si>
  <si>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</si>
  <si>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</si>
  <si>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</si>
  <si>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</si>
  <si>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</si>
  <si>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</si>
  <si>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</si>
  <si>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</si>
  <si>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</si>
  <si>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</si>
  <si>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</si>
  <si>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</si>
  <si>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</si>
  <si>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</si>
  <si>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</si>
  <si>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</si>
  <si>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</si>
  <si>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</si>
  <si>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</si>
  <si>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</si>
  <si>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</si>
  <si>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</si>
  <si>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</si>
  <si>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</si>
  <si>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</si>
  <si>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</si>
  <si>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</si>
  <si>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</si>
  <si>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</si>
  <si>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</si>
  <si>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</si>
  <si>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</si>
  <si>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</si>
  <si>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</si>
  <si>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</si>
  <si>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</si>
  <si>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</si>
  <si>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</si>
  <si>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</si>
  <si>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</si>
  <si>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</si>
  <si>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</si>
  <si>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</si>
  <si>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</si>
  <si>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</si>
  <si>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</si>
  <si>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</si>
  <si>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</si>
  <si>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</si>
  <si>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</si>
  <si>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</si>
  <si>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</si>
  <si>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</si>
  <si>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</si>
  <si>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</si>
  <si>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</si>
  <si>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</si>
  <si>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</si>
  <si>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</si>
  <si>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</si>
  <si>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</si>
  <si>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</si>
  <si>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</si>
  <si>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</si>
  <si>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</si>
  <si>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</si>
  <si>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</si>
  <si>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</si>
  <si>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</si>
  <si>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</si>
  <si>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</si>
  <si>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</si>
  <si>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</si>
  <si>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</si>
  <si>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</si>
  <si>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</si>
  <si>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</si>
  <si>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</si>
  <si>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</si>
  <si>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</si>
  <si>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</si>
  <si>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</si>
  <si>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</si>
  <si>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</si>
  <si>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</si>
  <si>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</si>
  <si>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</si>
  <si>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</si>
  <si>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</si>
  <si>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</si>
  <si>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</si>
  <si>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</si>
  <si>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</si>
  <si>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</si>
  <si>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</si>
  <si>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</si>
  <si>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</si>
  <si>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</si>
  <si>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</si>
  <si>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</si>
  <si>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</si>
  <si>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</si>
  <si>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</si>
  <si>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</si>
  <si>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</si>
  <si>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</si>
  <si>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</si>
  <si>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</si>
  <si>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</si>
  <si>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</si>
  <si>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</si>
  <si>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</si>
  <si>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</si>
  <si>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</si>
  <si>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</si>
  <si>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</si>
  <si>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</si>
  <si>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</si>
  <si>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</si>
  <si>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</si>
  <si>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</si>
  <si>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</si>
  <si>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</si>
  <si>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</si>
  <si>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</si>
  <si>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</si>
  <si>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</si>
  <si>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</si>
  <si>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</si>
  <si>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</si>
  <si>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</si>
  <si>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</si>
  <si>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</si>
  <si>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</si>
  <si>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</si>
  <si>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</si>
  <si>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</si>
  <si>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</si>
  <si>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</si>
  <si>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</si>
  <si>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</si>
  <si>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</si>
  <si>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</si>
  <si>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</si>
  <si>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</si>
  <si>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</si>
  <si>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</si>
  <si>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</si>
  <si>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</si>
  <si>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</si>
  <si>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</si>
  <si>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</si>
  <si>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</si>
  <si>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</si>
  <si>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</si>
  <si>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</si>
  <si>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</si>
  <si>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</si>
  <si>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</si>
  <si>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</si>
  <si>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</si>
  <si>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</si>
  <si>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</si>
  <si>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</si>
  <si>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</si>
  <si>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</si>
  <si>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</si>
  <si>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</si>
  <si>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</si>
  <si>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</si>
  <si>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</si>
  <si>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</si>
  <si>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</si>
  <si>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</si>
  <si>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</si>
  <si>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</si>
  <si>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</si>
  <si>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</si>
  <si>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</si>
  <si>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</si>
  <si>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</si>
  <si>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</si>
  <si>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</si>
  <si>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</si>
  <si>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</si>
  <si>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</si>
  <si>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</si>
  <si>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</si>
  <si>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</si>
  <si>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</si>
  <si>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</si>
  <si>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</si>
  <si>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</si>
  <si>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</si>
  <si>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</si>
  <si>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</si>
  <si>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</si>
  <si>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</si>
  <si>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</si>
  <si>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</si>
  <si>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</si>
  <si>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</si>
  <si>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</si>
  <si>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</si>
  <si>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</si>
  <si>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</si>
  <si>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</si>
  <si>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</si>
  <si>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</si>
  <si>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</si>
  <si>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</si>
  <si>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</si>
  <si>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</si>
  <si>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</si>
  <si>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</si>
  <si>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</si>
  <si>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</si>
  <si>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</si>
  <si>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</si>
  <si>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</si>
  <si>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</si>
  <si>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</si>
  <si>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</si>
  <si>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</si>
  <si>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</si>
  <si>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</si>
  <si>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</si>
  <si>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</si>
  <si>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</si>
  <si>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</si>
  <si>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</si>
  <si>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</si>
  <si>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</si>
  <si>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</si>
  <si>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</si>
  <si>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</si>
  <si>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</si>
  <si>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</si>
  <si>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</si>
  <si>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</si>
  <si>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</si>
  <si>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</si>
  <si>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</si>
  <si>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</si>
  <si>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</si>
  <si>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</si>
  <si>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</si>
  <si>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</si>
  <si>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</si>
  <si>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</si>
  <si>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</si>
  <si>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</si>
  <si>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</si>
  <si>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</si>
  <si>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</si>
  <si>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</si>
  <si>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</si>
  <si>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</si>
  <si>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</si>
  <si>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</si>
  <si>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</si>
  <si>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</si>
  <si>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</si>
  <si>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</si>
  <si>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</si>
  <si>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</si>
  <si>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</si>
  <si>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</si>
  <si>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</si>
  <si>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</si>
  <si>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</si>
  <si>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</si>
  <si>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</si>
  <si>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</si>
  <si>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</si>
  <si>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</si>
  <si>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</si>
  <si>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</si>
  <si>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</si>
  <si>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</si>
  <si>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</si>
  <si>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</si>
  <si>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</si>
  <si>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</si>
  <si>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</si>
  <si>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</si>
  <si>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</si>
  <si>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</si>
  <si>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</si>
  <si>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</si>
  <si>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</si>
  <si>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</si>
  <si>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</si>
  <si>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</si>
  <si>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</si>
  <si>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</si>
  <si>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</si>
  <si>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</si>
  <si>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</si>
  <si>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</si>
  <si>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</si>
  <si>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</si>
  <si>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</si>
  <si>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</si>
  <si>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</si>
  <si>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</si>
  <si>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</si>
  <si>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</si>
  <si>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</si>
  <si>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</si>
  <si>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</si>
  <si>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</si>
  <si>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</si>
  <si>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</si>
  <si>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</si>
  <si>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</si>
  <si>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</si>
  <si>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</si>
  <si>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</si>
  <si>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</si>
  <si>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</si>
  <si>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</si>
  <si>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</si>
  <si>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</si>
  <si>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</si>
  <si>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</si>
  <si>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</si>
  <si>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</si>
  <si>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</si>
  <si>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</si>
  <si>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</si>
  <si>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</si>
  <si>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</si>
  <si>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</si>
  <si>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</si>
  <si>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</si>
  <si>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</si>
  <si>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</si>
  <si>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</si>
  <si>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</si>
  <si>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</si>
  <si>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</si>
  <si>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</si>
  <si>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</si>
  <si>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</si>
  <si>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</si>
  <si>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</si>
  <si>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</si>
  <si>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</si>
  <si>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</si>
  <si>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</si>
  <si>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</si>
  <si>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</si>
  <si>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</si>
  <si>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</si>
  <si>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</si>
  <si>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</si>
  <si>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</si>
  <si>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</si>
  <si>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</si>
  <si>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</si>
  <si>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</si>
  <si>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</si>
  <si>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</si>
  <si>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</si>
  <si>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</si>
  <si>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</si>
  <si>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</si>
  <si>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</si>
  <si>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</si>
  <si>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</si>
  <si>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</si>
  <si>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</si>
  <si>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</si>
  <si>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</si>
  <si>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</si>
  <si>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</si>
  <si>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</si>
  <si>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</si>
  <si>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</si>
  <si>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</si>
  <si>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</si>
  <si>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</si>
  <si>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</si>
  <si>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</si>
  <si>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</si>
  <si>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</si>
  <si>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</si>
  <si>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</si>
  <si>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</si>
  <si>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</si>
  <si>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</si>
  <si>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</si>
  <si>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</si>
  <si>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</si>
  <si>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</si>
  <si>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</si>
  <si>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</si>
  <si>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</si>
  <si>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</si>
  <si>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</si>
  <si>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</si>
  <si>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</si>
  <si>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</si>
  <si>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</si>
  <si>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</si>
  <si>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</si>
  <si>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</si>
  <si>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</si>
  <si>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</si>
  <si>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</si>
  <si>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</si>
  <si>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</si>
  <si>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</si>
  <si>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</si>
  <si>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</si>
  <si>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</si>
  <si>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</si>
  <si>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</si>
  <si>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</si>
  <si>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</si>
  <si>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</si>
  <si>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</si>
  <si>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</si>
  <si>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</si>
  <si>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</si>
  <si>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</si>
  <si>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</si>
  <si>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</si>
  <si>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</si>
  <si>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</si>
  <si>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</si>
  <si>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</si>
  <si>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</si>
  <si>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</si>
  <si>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</si>
  <si>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</si>
  <si>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</si>
  <si>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</si>
  <si>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</si>
  <si>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</si>
  <si>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</si>
  <si>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</si>
  <si>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</si>
  <si>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</si>
  <si>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</si>
  <si>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</si>
  <si>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</si>
  <si>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</si>
  <si>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</si>
  <si>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</si>
  <si>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</si>
  <si>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</si>
  <si>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</si>
  <si>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</si>
  <si>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</si>
  <si>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</si>
  <si>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</si>
  <si>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</si>
  <si>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</si>
  <si>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</si>
  <si>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</si>
  <si>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</si>
  <si>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</si>
  <si>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</si>
  <si>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</si>
  <si>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</si>
  <si>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</si>
  <si>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</si>
  <si>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</si>
  <si>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</si>
  <si>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</si>
  <si>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</si>
  <si>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</si>
  <si>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</si>
  <si>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</si>
  <si>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</si>
  <si>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</si>
  <si>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</si>
  <si>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</si>
  <si>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</si>
  <si>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</si>
  <si>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</si>
  <si>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</si>
  <si>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</si>
  <si>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</si>
  <si>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</si>
  <si>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</si>
  <si>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</si>
  <si>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</si>
  <si>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</si>
  <si>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</si>
  <si>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</si>
  <si>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</si>
  <si>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</si>
  <si>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</si>
  <si>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</si>
  <si>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</si>
  <si>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</si>
  <si>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</si>
  <si>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</si>
  <si>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</si>
  <si>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</si>
  <si>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</si>
  <si>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</si>
  <si>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</si>
  <si>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</si>
  <si>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</si>
  <si>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</si>
  <si>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</si>
  <si>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</si>
  <si>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</si>
  <si>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</si>
  <si>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</si>
  <si>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</si>
  <si>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</si>
  <si>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</si>
  <si>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</si>
  <si>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</si>
  <si>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</si>
  <si>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</si>
  <si>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</si>
  <si>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</si>
  <si>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</si>
  <si>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</si>
  <si>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</si>
  <si>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</si>
  <si>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</si>
  <si>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</si>
  <si>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</si>
  <si>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</si>
  <si>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</si>
  <si>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</si>
  <si>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</si>
  <si>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</si>
  <si>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</si>
  <si>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</si>
  <si>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</si>
  <si>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</si>
  <si>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</si>
  <si>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</si>
  <si>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</si>
  <si>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</si>
  <si>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</si>
  <si>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</si>
  <si>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</si>
  <si>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</si>
  <si>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</si>
  <si>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</si>
  <si>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</si>
  <si>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</si>
  <si>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</si>
  <si>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</si>
  <si>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</si>
  <si>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</si>
  <si>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</si>
  <si>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</si>
  <si>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</si>
  <si>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</si>
  <si>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</si>
  <si>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</si>
  <si>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</si>
  <si>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</si>
  <si>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</si>
  <si>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</si>
  <si>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</si>
  <si>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</si>
  <si>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</si>
  <si>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</si>
  <si>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</si>
  <si>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</si>
  <si>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</si>
  <si>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</si>
  <si>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</si>
  <si>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</si>
  <si>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</si>
  <si>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</si>
  <si>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</si>
  <si>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</si>
  <si>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</si>
  <si>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</si>
  <si>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</si>
  <si>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</si>
  <si>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</si>
  <si>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</si>
  <si>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</si>
  <si>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</si>
  <si>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</si>
  <si>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</si>
  <si>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</si>
  <si>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</si>
  <si>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</si>
  <si>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</si>
  <si>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</si>
  <si>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</si>
  <si>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</si>
  <si>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</si>
  <si>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</si>
  <si>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</si>
  <si>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</si>
  <si>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</si>
  <si>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</si>
  <si>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</si>
  <si>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</si>
  <si>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</si>
  <si>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</si>
  <si>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</si>
  <si>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</si>
  <si>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</si>
  <si>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</si>
  <si>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</si>
  <si>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</si>
  <si>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</si>
  <si>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</si>
  <si>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</si>
  <si>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</si>
  <si>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</si>
  <si>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</si>
  <si>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</si>
  <si>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</si>
  <si>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</si>
  <si>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</si>
  <si>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</si>
  <si>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</si>
  <si>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</si>
  <si>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</si>
  <si>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</si>
  <si>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</si>
  <si>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</si>
  <si>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</si>
  <si>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</si>
  <si>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</si>
  <si>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</si>
  <si>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</si>
  <si>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</si>
  <si>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</si>
  <si>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</si>
  <si>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</si>
  <si>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</si>
  <si>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</si>
  <si>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</si>
  <si>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</si>
  <si>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</si>
  <si>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</si>
  <si>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</si>
  <si>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</si>
  <si>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</si>
  <si>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</si>
  <si>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</si>
  <si>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</si>
  <si>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</si>
  <si>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</si>
  <si>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</si>
  <si>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</si>
  <si>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</si>
  <si>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</si>
  <si>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</si>
  <si>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</si>
  <si>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</si>
  <si>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</si>
  <si>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</si>
  <si>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</si>
  <si>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</si>
  <si>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</si>
  <si>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</si>
  <si>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</si>
  <si>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</si>
  <si>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</si>
  <si>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</si>
  <si>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</si>
  <si>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</si>
  <si>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</si>
  <si>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</si>
  <si>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</si>
  <si>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</si>
  <si>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</si>
  <si>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</si>
  <si>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</si>
  <si>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</si>
  <si>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</si>
  <si>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</si>
  <si>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</si>
  <si>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</si>
  <si>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</si>
  <si>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</si>
  <si>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</si>
  <si>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</si>
  <si>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</si>
  <si>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</si>
  <si>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</si>
  <si>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</si>
  <si>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</si>
  <si>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</si>
  <si>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</si>
  <si>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</si>
  <si>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</si>
  <si>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</si>
  <si>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</si>
  <si>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</si>
  <si>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</si>
  <si>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</si>
  <si>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</si>
  <si>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</si>
  <si>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</si>
  <si>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</si>
  <si>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</si>
  <si>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</si>
  <si>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</si>
  <si>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</si>
  <si>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</si>
  <si>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</si>
  <si>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</si>
  <si>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</si>
  <si>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</si>
  <si>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</si>
  <si>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</si>
  <si>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</si>
  <si>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</si>
  <si>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</si>
  <si>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</si>
  <si>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</si>
  <si>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</si>
  <si>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</si>
  <si>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</si>
  <si>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</si>
  <si>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</si>
  <si>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</si>
  <si>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</si>
  <si>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</si>
  <si>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</si>
  <si>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</si>
  <si>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</si>
  <si>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</si>
  <si>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</si>
  <si>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</si>
  <si>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</si>
  <si>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</si>
  <si>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</si>
  <si>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</si>
  <si>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</si>
  <si>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</si>
  <si>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</si>
  <si>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</si>
  <si>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</si>
  <si>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</si>
  <si>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</si>
  <si>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</si>
  <si>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</si>
  <si>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</si>
  <si>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</si>
  <si>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</si>
  <si>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</si>
  <si>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</si>
  <si>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</si>
  <si>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</si>
  <si>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</si>
  <si>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</si>
  <si>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</si>
  <si>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</si>
  <si>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</si>
  <si>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</si>
  <si>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</si>
  <si>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</si>
  <si>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</si>
  <si>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</si>
  <si>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</si>
  <si>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</si>
  <si>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</si>
  <si>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</si>
  <si>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</si>
  <si>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</si>
  <si>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</si>
  <si>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</si>
  <si>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</si>
  <si>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</si>
  <si>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</si>
  <si>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</si>
  <si>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</si>
  <si>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</si>
  <si>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</si>
  <si>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</si>
  <si>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</si>
  <si>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</si>
  <si>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</si>
  <si>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</si>
  <si>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</si>
  <si>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</si>
  <si>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</si>
  <si>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</si>
  <si>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</si>
  <si>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</si>
  <si>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</si>
  <si>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</si>
  <si>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</si>
  <si>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</si>
  <si>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</si>
  <si>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</si>
  <si>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</si>
  <si>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</si>
  <si>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</si>
  <si>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</si>
  <si>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</si>
  <si>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</si>
  <si>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</si>
  <si>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</si>
  <si>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</si>
  <si>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</si>
  <si>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</si>
  <si>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</si>
  <si>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</si>
  <si>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</si>
  <si>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</si>
  <si>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</si>
  <si>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</si>
  <si>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</si>
  <si>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</si>
  <si>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</si>
  <si>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</si>
  <si>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</si>
  <si>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</si>
  <si>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</si>
  <si>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</si>
  <si>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</si>
  <si>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</si>
  <si>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</si>
  <si>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</si>
  <si>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</si>
  <si>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</si>
  <si>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</si>
  <si>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</si>
  <si>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</si>
  <si>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</si>
  <si>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</si>
  <si>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</si>
  <si>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</si>
  <si>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</si>
  <si>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</si>
  <si>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</si>
  <si>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</si>
  <si>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</si>
  <si>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</si>
  <si>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</si>
  <si>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</si>
  <si>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</si>
  <si>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</si>
  <si>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</si>
  <si>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</si>
  <si>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</si>
  <si>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</si>
  <si>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</si>
  <si>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</si>
  <si>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</si>
  <si>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</si>
  <si>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</si>
  <si>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</si>
  <si>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</si>
  <si>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</si>
  <si>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</si>
  <si>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</si>
  <si>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</si>
  <si>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</si>
  <si>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</si>
  <si>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</si>
  <si>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</si>
  <si>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</si>
  <si>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</si>
  <si>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</si>
  <si>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</si>
  <si>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</si>
  <si>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</si>
  <si>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</si>
  <si>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</si>
  <si>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</si>
  <si>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</si>
  <si>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</si>
  <si>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</si>
  <si>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</si>
  <si>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</si>
  <si>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</si>
  <si>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</si>
  <si>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</si>
  <si>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</si>
  <si>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</si>
  <si>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</si>
  <si>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</si>
  <si>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</si>
  <si>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</si>
  <si>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</si>
  <si>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</si>
  <si>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</si>
  <si>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</si>
  <si>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</si>
  <si>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</si>
  <si>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</si>
  <si>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</si>
  <si>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</si>
  <si>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</si>
  <si>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</si>
  <si>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</si>
  <si>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</si>
  <si>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</si>
  <si>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</si>
  <si>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</si>
  <si>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</si>
  <si>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</si>
  <si>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</si>
  <si>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</si>
  <si>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</si>
  <si>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</si>
  <si>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</si>
  <si>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</si>
  <si>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</si>
  <si>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</si>
  <si>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</si>
  <si>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</si>
  <si>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</si>
  <si>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</si>
  <si>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</si>
  <si>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</si>
  <si>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</si>
  <si>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</si>
  <si>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</si>
  <si>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</si>
  <si>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</si>
  <si>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</si>
  <si>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</si>
  <si>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</si>
  <si>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</si>
  <si>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</si>
  <si>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</si>
  <si>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</si>
  <si>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</si>
  <si>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</si>
  <si>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</si>
  <si>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</si>
  <si>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</si>
  <si>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</si>
  <si>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</si>
  <si>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</si>
  <si>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</si>
  <si>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</si>
  <si>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</si>
  <si>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</si>
  <si>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</si>
  <si>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</si>
  <si>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</si>
  <si>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</si>
  <si>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</si>
  <si>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</si>
  <si>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</si>
  <si>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</si>
  <si>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</si>
  <si>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</si>
  <si>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</si>
  <si>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</si>
  <si>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</si>
  <si>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</si>
  <si>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</si>
  <si>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</si>
  <si>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</si>
  <si>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</si>
  <si>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</si>
  <si>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</si>
  <si>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</si>
  <si>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</si>
  <si>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</si>
  <si>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</si>
  <si>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</si>
  <si>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</si>
  <si>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</si>
  <si>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</si>
  <si>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</si>
  <si>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</si>
  <si>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</si>
  <si>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</si>
  <si>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</si>
  <si>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</si>
  <si>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</si>
  <si>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</si>
  <si>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</si>
  <si>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</si>
  <si>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</si>
  <si>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</si>
  <si>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</si>
  <si>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</si>
  <si>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</si>
  <si>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</si>
  <si>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</si>
  <si>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</si>
  <si>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</si>
  <si>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</si>
  <si>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</si>
  <si>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</si>
  <si>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</si>
  <si>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</si>
  <si>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</si>
  <si>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</si>
  <si>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</si>
  <si>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</si>
  <si>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</si>
  <si>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</si>
  <si>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</si>
  <si>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</si>
  <si>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</si>
  <si>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</si>
  <si>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</si>
  <si>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</si>
  <si>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</si>
  <si>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</si>
  <si>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</si>
  <si>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</si>
  <si>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</si>
  <si>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</si>
  <si>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</si>
  <si>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</si>
  <si>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</si>
  <si>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</si>
  <si>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</si>
  <si>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</si>
  <si>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</si>
  <si>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</si>
  <si>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</si>
  <si>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</si>
  <si>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</si>
  <si>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</si>
  <si>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</si>
  <si>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</si>
  <si>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</si>
  <si>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</si>
  <si>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</si>
  <si>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</si>
  <si>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</si>
  <si>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</si>
  <si>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</si>
  <si>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</si>
  <si>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</si>
  <si>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</si>
  <si>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</si>
  <si>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</si>
  <si>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</si>
  <si>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</si>
  <si>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</si>
  <si>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</si>
  <si>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</si>
  <si>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</si>
  <si>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</si>
  <si>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</si>
  <si>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</si>
  <si>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</si>
  <si>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</si>
  <si>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</si>
  <si>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</si>
  <si>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</si>
  <si>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</si>
  <si>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</si>
  <si>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</si>
  <si>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</si>
  <si>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</si>
  <si>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</si>
  <si>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</si>
  <si>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</si>
  <si>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</si>
  <si>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</si>
  <si>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</si>
  <si>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</si>
  <si>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</si>
  <si>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</si>
  <si>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</si>
  <si>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</si>
  <si>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</si>
  <si>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</si>
  <si>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</si>
  <si>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</si>
  <si>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</si>
  <si>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</si>
  <si>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</si>
  <si>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</si>
  <si>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</si>
  <si>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</si>
  <si>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</si>
  <si>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</si>
  <si>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</si>
  <si>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</si>
  <si>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</si>
  <si>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</si>
  <si>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</si>
  <si>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</si>
  <si>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</si>
  <si>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</si>
  <si>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</si>
  <si>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</si>
  <si>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</si>
  <si>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</si>
  <si>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</si>
  <si>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</si>
  <si>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</si>
  <si>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</si>
  <si>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</si>
  <si>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</si>
  <si>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</si>
  <si>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</si>
  <si>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</si>
  <si>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</si>
  <si>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</si>
  <si>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</si>
  <si>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</si>
  <si>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</si>
  <si>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</si>
  <si>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</si>
  <si>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</si>
  <si>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</si>
  <si>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</si>
  <si>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</si>
  <si>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</si>
  <si>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</si>
  <si>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</si>
  <si>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</si>
  <si>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</si>
  <si>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</si>
  <si>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</si>
  <si>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</si>
  <si>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</si>
  <si>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</si>
  <si>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</si>
  <si>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</si>
  <si>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</si>
  <si>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</si>
  <si>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</si>
  <si>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</si>
  <si>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</si>
  <si>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</si>
  <si>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</si>
  <si>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</si>
  <si>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</si>
  <si>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</si>
  <si>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</si>
  <si>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</si>
  <si>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</si>
  <si>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</si>
  <si>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</si>
  <si>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</si>
  <si>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</si>
  <si>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</si>
  <si>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</si>
  <si>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</si>
  <si>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</si>
  <si>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</si>
  <si>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</si>
  <si>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</si>
  <si>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</si>
  <si>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</si>
  <si>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</si>
  <si>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</si>
  <si>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</si>
  <si>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</si>
  <si>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</si>
  <si>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</si>
  <si>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</si>
  <si>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</si>
  <si>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</si>
  <si>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</si>
  <si>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</si>
  <si>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</si>
  <si>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</si>
  <si>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</si>
  <si>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</si>
  <si>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</si>
  <si>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</si>
  <si>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</si>
  <si>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</si>
  <si>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</si>
  <si>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</si>
  <si>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</si>
  <si>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</si>
  <si>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</si>
  <si>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</si>
  <si>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</si>
  <si>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</si>
  <si>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</si>
  <si>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</si>
  <si>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</si>
  <si>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</si>
  <si>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</si>
  <si>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</si>
  <si>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</si>
  <si>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</si>
  <si>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</si>
  <si>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</si>
  <si>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</si>
  <si>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</si>
  <si>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</si>
  <si>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</si>
  <si>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</si>
  <si>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</si>
  <si>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</si>
  <si>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</si>
  <si>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</si>
  <si>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</si>
  <si>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</si>
  <si>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</si>
  <si>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</si>
  <si>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</si>
  <si>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</si>
  <si>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</si>
  <si>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</si>
  <si>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</si>
  <si>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</si>
  <si>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</si>
  <si>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</si>
  <si>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</si>
  <si>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</si>
  <si>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</si>
  <si>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</si>
  <si>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</si>
  <si>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</si>
  <si>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</si>
  <si>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</si>
  <si>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</si>
  <si>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</si>
  <si>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</si>
  <si>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</si>
  <si>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</si>
  <si>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</si>
  <si>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</si>
  <si>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</si>
  <si>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</si>
  <si>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</si>
  <si>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</si>
  <si>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</si>
  <si>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</si>
  <si>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</si>
  <si>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</si>
  <si>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</si>
  <si>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</si>
  <si>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</si>
  <si>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</si>
  <si>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</si>
  <si>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</si>
  <si>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</si>
  <si>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</si>
  <si>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</si>
  <si>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</si>
  <si>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</si>
  <si>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</si>
  <si>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</si>
  <si>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</si>
  <si>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</si>
  <si>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</si>
  <si>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</si>
  <si>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</si>
  <si>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</si>
  <si>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</si>
  <si>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</si>
  <si>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</si>
  <si>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</si>
  <si>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</si>
  <si>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</si>
  <si>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</si>
  <si>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</si>
  <si>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</si>
  <si>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</si>
  <si>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</si>
  <si>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</si>
  <si>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</si>
  <si>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</si>
  <si>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</si>
  <si>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</si>
  <si>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</si>
  <si>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</si>
  <si>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</si>
  <si>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</si>
  <si>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</si>
  <si>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</si>
  <si>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</si>
  <si>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</si>
  <si>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</si>
  <si>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</si>
  <si>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</si>
  <si>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</si>
  <si>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</si>
  <si>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</si>
  <si>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</si>
  <si>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</si>
  <si>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</si>
  <si>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</si>
  <si>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</si>
  <si>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</si>
  <si>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</si>
  <si>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</si>
  <si>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</si>
  <si>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</si>
  <si>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</si>
  <si>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</si>
  <si>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</si>
  <si>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</si>
  <si>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</si>
  <si>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</si>
  <si>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</si>
  <si>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</si>
  <si>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</si>
  <si>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</si>
  <si>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</si>
  <si>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</si>
  <si>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</si>
  <si>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</si>
  <si>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</si>
  <si>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</si>
  <si>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</si>
  <si>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</si>
  <si>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</si>
  <si>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</si>
  <si>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</si>
  <si>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</si>
  <si>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</si>
  <si>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</si>
  <si>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</si>
  <si>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</si>
  <si>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</si>
  <si>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</si>
  <si>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</si>
  <si>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</si>
  <si>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</si>
  <si>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</si>
  <si>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</si>
  <si>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</si>
  <si>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</si>
  <si>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</si>
  <si>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</si>
  <si>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</si>
  <si>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</si>
  <si>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</si>
  <si>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</si>
  <si>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</si>
  <si>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</si>
  <si>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</si>
  <si>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</si>
  <si>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</si>
  <si>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</si>
  <si>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</si>
  <si>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</si>
  <si>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</si>
  <si>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</si>
  <si>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</si>
  <si>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</si>
  <si>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</si>
  <si>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</si>
  <si>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</si>
  <si>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</si>
  <si>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</si>
  <si>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</si>
  <si>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</si>
  <si>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</si>
  <si>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</si>
  <si>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</si>
  <si>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</si>
  <si>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</si>
  <si>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</si>
  <si>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</si>
  <si>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</si>
  <si>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</si>
  <si>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</si>
  <si>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</si>
  <si>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</si>
  <si>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</si>
  <si>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</si>
  <si>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</si>
  <si>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</si>
  <si>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</si>
  <si>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</si>
  <si>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</si>
  <si>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</si>
  <si>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</si>
  <si>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</si>
  <si>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</si>
  <si>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</si>
  <si>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</si>
  <si>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</si>
  <si>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</si>
  <si>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</si>
  <si>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</si>
  <si>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</si>
  <si>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</si>
  <si>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</si>
  <si>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</si>
  <si>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</si>
  <si>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</si>
  <si>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</si>
  <si>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</si>
  <si>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</si>
  <si>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</si>
  <si>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</si>
  <si>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</si>
  <si>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</si>
  <si>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</si>
  <si>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</si>
  <si>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</si>
  <si>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</si>
  <si>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</si>
  <si>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</si>
  <si>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</si>
  <si>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</si>
  <si>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</si>
  <si>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</si>
  <si>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</si>
  <si>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</si>
  <si>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</si>
  <si>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</si>
  <si>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</si>
  <si>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</si>
  <si>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</si>
  <si>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</si>
  <si>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</si>
  <si>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</si>
  <si>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</si>
  <si>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</si>
  <si>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</si>
  <si>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</si>
  <si>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</si>
  <si>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</si>
  <si>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</si>
  <si>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</si>
  <si>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</si>
  <si>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</si>
  <si>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</si>
  <si>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</si>
  <si>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</si>
  <si>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</si>
  <si>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</si>
  <si>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</si>
  <si>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</si>
  <si>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</si>
  <si>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</si>
  <si>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</si>
  <si>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</si>
  <si>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</si>
  <si>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</si>
  <si>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</si>
  <si>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</si>
  <si>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</si>
  <si>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</si>
  <si>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</si>
  <si>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</si>
  <si>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</si>
  <si>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</si>
  <si>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</si>
  <si>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</si>
  <si>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</si>
  <si>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</si>
  <si>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</si>
  <si>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</si>
  <si>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</si>
  <si>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</si>
  <si>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</si>
  <si>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</si>
  <si>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</si>
  <si>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</si>
  <si>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</si>
  <si>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</si>
  <si>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</si>
  <si>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</si>
  <si>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</si>
  <si>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</si>
  <si>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</si>
  <si>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</si>
  <si>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</si>
  <si>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</si>
  <si>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</si>
  <si>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</si>
  <si>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</si>
  <si>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</si>
  <si>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</si>
  <si>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</si>
  <si>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</si>
  <si>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</si>
  <si>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</si>
  <si>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</si>
  <si>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</si>
  <si>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</si>
  <si>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</si>
  <si>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</si>
  <si>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</si>
  <si>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</si>
  <si>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</si>
  <si>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</si>
  <si>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</si>
  <si>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</si>
  <si>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</si>
  <si>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</si>
  <si>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</si>
  <si>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</si>
  <si>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</si>
  <si>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</si>
  <si>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</si>
  <si>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</si>
  <si>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</si>
  <si>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</si>
  <si>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</si>
  <si>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</si>
  <si>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</si>
  <si>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</si>
  <si>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</si>
  <si>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</si>
  <si>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</si>
  <si>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</si>
  <si>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</si>
  <si>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</si>
  <si>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</si>
  <si>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</si>
  <si>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</si>
  <si>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</si>
  <si>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</si>
  <si>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</si>
  <si>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</si>
  <si>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</si>
  <si>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</si>
  <si>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</si>
  <si>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</si>
  <si>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</si>
  <si>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</si>
  <si>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</si>
  <si>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</si>
  <si>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</si>
  <si>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</si>
  <si>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</si>
  <si>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</si>
  <si>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</si>
  <si>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</si>
  <si>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</si>
  <si>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</si>
  <si>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</si>
  <si>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</si>
  <si>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</si>
  <si>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</si>
  <si>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</si>
  <si>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</si>
  <si>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</si>
  <si>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</si>
  <si>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</si>
  <si>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</si>
  <si>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</si>
  <si>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</si>
  <si>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</si>
  <si>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</si>
  <si>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</si>
  <si>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</si>
  <si>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</si>
  <si>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</si>
  <si>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</si>
  <si>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</si>
  <si>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</si>
  <si>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</si>
  <si>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</si>
  <si>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</si>
  <si>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</si>
  <si>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</si>
  <si>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</si>
  <si>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</si>
  <si>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</si>
  <si>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</si>
  <si>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</si>
  <si>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</si>
  <si>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</si>
  <si>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</si>
  <si>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</si>
  <si>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</si>
  <si>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</si>
  <si>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</si>
  <si>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</si>
  <si>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</si>
  <si>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</si>
  <si>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</si>
  <si>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</si>
  <si>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</si>
  <si>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</si>
  <si>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</si>
  <si>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</si>
  <si>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</si>
  <si>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</si>
  <si>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</si>
  <si>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</si>
  <si>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</si>
  <si>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</si>
  <si>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</si>
  <si>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</si>
  <si>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</si>
  <si>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</si>
  <si>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</si>
  <si>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</si>
  <si>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</si>
  <si>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</si>
  <si>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</si>
  <si>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</si>
  <si>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</si>
  <si>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</si>
  <si>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</si>
  <si>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</si>
  <si>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</si>
  <si>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</si>
  <si>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</si>
  <si>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</si>
  <si>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</si>
  <si>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</si>
  <si>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</si>
  <si>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</si>
  <si>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</si>
  <si>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</si>
  <si>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</si>
  <si>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</si>
  <si>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</si>
  <si>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</si>
  <si>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</si>
  <si>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</si>
  <si>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</si>
  <si>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</si>
  <si>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</si>
  <si>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</si>
  <si>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</si>
  <si>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</si>
  <si>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</si>
  <si>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</si>
  <si>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</si>
  <si>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</si>
  <si>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</si>
  <si>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</si>
  <si>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</si>
  <si>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</si>
  <si>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</si>
  <si>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</si>
  <si>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</si>
  <si>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</si>
  <si>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</si>
  <si>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</si>
  <si>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</si>
  <si>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</si>
  <si>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</si>
  <si>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</si>
  <si>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</si>
  <si>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</si>
  <si>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</si>
  <si>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</si>
  <si>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</si>
  <si>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</si>
  <si>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</si>
  <si>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</si>
  <si>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</si>
  <si>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</si>
  <si>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</si>
  <si>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</si>
  <si>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</si>
  <si>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</si>
  <si>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</si>
  <si>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</si>
  <si>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</si>
  <si>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</si>
  <si>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</si>
  <si>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</si>
  <si>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</si>
  <si>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</si>
  <si>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</si>
  <si>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</si>
  <si>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</si>
  <si>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</si>
  <si>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</si>
  <si>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</si>
  <si>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</si>
  <si>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</si>
  <si>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</si>
  <si>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</si>
  <si>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</si>
  <si>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</si>
  <si>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</si>
  <si>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</si>
  <si>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</si>
  <si>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</si>
  <si>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</si>
  <si>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</si>
  <si>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</si>
  <si>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</si>
  <si>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</si>
  <si>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</si>
  <si>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</si>
  <si>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</si>
  <si>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</si>
  <si>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</si>
  <si>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</si>
  <si>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</si>
  <si>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</si>
  <si>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</si>
  <si>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</si>
  <si>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</si>
  <si>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</si>
  <si>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</si>
  <si>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</si>
  <si>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</si>
  <si>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</si>
  <si>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</si>
  <si>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</si>
  <si>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</si>
  <si>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</si>
  <si>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</si>
  <si>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</si>
  <si>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</si>
  <si>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</si>
  <si>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</si>
  <si>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</si>
  <si>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</si>
  <si>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</si>
  <si>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</si>
  <si>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</si>
  <si>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</si>
  <si>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</si>
  <si>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</si>
  <si>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</si>
  <si>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</si>
  <si>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</si>
  <si>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</si>
  <si>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</si>
  <si>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</si>
  <si>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</si>
  <si>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</si>
  <si>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</si>
  <si>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</si>
  <si>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</si>
  <si>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</si>
  <si>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</si>
  <si>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</si>
  <si>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</si>
  <si>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</si>
  <si>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</si>
  <si>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</si>
  <si>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</si>
  <si>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</si>
  <si>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</si>
  <si>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</si>
  <si>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</si>
  <si>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</si>
  <si>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</si>
  <si>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</si>
  <si>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</si>
  <si>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</si>
  <si>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</si>
  <si>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</si>
  <si>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</si>
  <si>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</si>
  <si>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</si>
  <si>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</si>
  <si>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</si>
  <si>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</si>
  <si>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</si>
  <si>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</si>
  <si>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</si>
  <si>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</si>
  <si>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</si>
  <si>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</si>
  <si>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</si>
  <si>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</si>
  <si>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</si>
  <si>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</si>
  <si>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</si>
  <si>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</si>
  <si>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</si>
  <si>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</si>
  <si>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</si>
  <si>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</si>
  <si>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</si>
  <si>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</si>
  <si>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</si>
  <si>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</si>
  <si>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</si>
  <si>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</si>
  <si>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</si>
  <si>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</si>
  <si>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</si>
  <si>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</si>
  <si>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</si>
  <si>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</si>
  <si>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</si>
  <si>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</si>
  <si>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</si>
  <si>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</si>
  <si>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</si>
  <si>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</si>
  <si>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</si>
  <si>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</si>
  <si>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</si>
  <si>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</si>
  <si>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</si>
  <si>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</si>
  <si>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</si>
  <si>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</si>
  <si>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</si>
  <si>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</si>
  <si>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</si>
  <si>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</si>
  <si>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</si>
  <si>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</si>
  <si>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</si>
  <si>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</si>
  <si>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</si>
  <si>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</si>
  <si>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</si>
  <si>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</si>
  <si>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</si>
  <si>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</si>
  <si>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</si>
  <si>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</si>
  <si>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</si>
  <si>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</si>
  <si>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</si>
  <si>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</si>
  <si>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</si>
  <si>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</si>
  <si>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</si>
  <si>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</si>
  <si>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</si>
  <si>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</si>
  <si>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</si>
  <si>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</si>
  <si>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</si>
  <si>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</si>
  <si>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</si>
  <si>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</si>
  <si>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</si>
  <si>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</si>
  <si>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</si>
  <si>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</si>
  <si>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</si>
  <si>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</si>
  <si>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</si>
  <si>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</si>
  <si>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</si>
  <si>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</si>
  <si>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</si>
  <si>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</si>
  <si>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</si>
  <si>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</si>
  <si>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</si>
  <si>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</si>
  <si>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</si>
  <si>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</si>
  <si>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</si>
  <si>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</si>
  <si>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</si>
  <si>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</si>
  <si>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</si>
  <si>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</si>
  <si>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</si>
  <si>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</si>
  <si>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</si>
  <si>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</si>
  <si>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</si>
  <si>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</si>
  <si>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</si>
  <si>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</si>
  <si>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</si>
  <si>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</si>
  <si>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</si>
  <si>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</si>
  <si>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</si>
  <si>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</si>
  <si>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</si>
  <si>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</si>
  <si>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</si>
  <si>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</si>
  <si>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</si>
  <si>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</si>
  <si>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</si>
  <si>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</si>
  <si>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</si>
  <si>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</si>
  <si>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</si>
  <si>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</si>
  <si>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</si>
  <si>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</si>
  <si>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</si>
  <si>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</si>
  <si>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</si>
  <si>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</si>
  <si>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</si>
  <si>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</si>
  <si>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</si>
  <si>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</si>
  <si>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</si>
  <si>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</si>
  <si>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</si>
  <si>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</si>
  <si>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</si>
  <si>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</si>
  <si>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</si>
  <si>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</si>
  <si>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</si>
  <si>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</si>
  <si>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</si>
  <si>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</si>
  <si>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</si>
  <si>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</si>
  <si>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</si>
  <si>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</si>
  <si>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</si>
  <si>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</si>
  <si>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</si>
  <si>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</si>
  <si>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</si>
  <si>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</si>
  <si>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</si>
  <si>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</si>
  <si>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</si>
  <si>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</si>
  <si>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</si>
  <si>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</si>
  <si>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</si>
  <si>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</si>
  <si>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</si>
  <si>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</si>
  <si>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</si>
  <si>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</si>
  <si>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</si>
  <si>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</si>
  <si>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</si>
  <si>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</si>
  <si>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</si>
  <si>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</si>
  <si>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</si>
  <si>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</si>
  <si>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</si>
  <si>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</si>
  <si>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</si>
  <si>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</si>
  <si>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</si>
  <si>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</si>
  <si>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</si>
  <si>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</si>
  <si>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</si>
  <si>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</si>
  <si>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</si>
  <si>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</si>
  <si>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</si>
  <si>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</si>
  <si>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</si>
  <si>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</si>
  <si>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</si>
  <si>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</si>
  <si>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</si>
  <si>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</si>
  <si>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</si>
  <si>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</si>
  <si>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</si>
  <si>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</si>
  <si>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</si>
  <si>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</si>
  <si>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</si>
  <si>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</si>
  <si>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</si>
  <si>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</si>
  <si>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</si>
  <si>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</si>
  <si>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</si>
  <si>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</si>
  <si>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</si>
  <si>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</si>
  <si>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</si>
  <si>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</si>
  <si>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</si>
  <si>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</si>
  <si>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</si>
  <si>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</si>
  <si>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</si>
  <si>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</si>
  <si>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</si>
  <si>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</si>
  <si>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</si>
  <si>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</si>
  <si>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</si>
  <si>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</si>
  <si>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</si>
  <si>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</si>
  <si>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</si>
  <si>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</si>
  <si>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</si>
  <si>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</si>
  <si>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</si>
  <si>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</si>
  <si>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</si>
  <si>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</si>
  <si>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</si>
  <si>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</si>
  <si>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</si>
  <si>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</si>
  <si>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</si>
  <si>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</si>
  <si>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</si>
  <si>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</si>
  <si>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</si>
  <si>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</si>
  <si>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</si>
  <si>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</si>
  <si>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</si>
  <si>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</si>
  <si>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</si>
  <si>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</si>
  <si>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</si>
  <si>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</si>
  <si>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</si>
  <si>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</si>
  <si>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</si>
  <si>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</si>
  <si>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</si>
  <si>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</si>
  <si>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</si>
  <si>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</si>
  <si>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</si>
  <si>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</si>
  <si>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</si>
  <si>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</si>
  <si>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</si>
  <si>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</si>
  <si>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</si>
  <si>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</si>
  <si>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</si>
  <si>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</si>
  <si>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</si>
  <si>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</si>
  <si>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</si>
  <si>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</si>
  <si>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</si>
  <si>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</si>
  <si>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</si>
  <si>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</si>
  <si>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</si>
  <si>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</si>
  <si>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</si>
  <si>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</si>
  <si>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</si>
  <si>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</si>
  <si>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</si>
  <si>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</si>
  <si>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</si>
  <si>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</si>
  <si>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</si>
  <si>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</si>
  <si>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</si>
  <si>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</si>
  <si>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</si>
  <si>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</si>
  <si>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</si>
  <si>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</si>
  <si>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</si>
  <si>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</si>
  <si>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</si>
  <si>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</si>
  <si>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</si>
  <si>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</si>
  <si>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</si>
  <si>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</si>
  <si>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</si>
  <si>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</si>
  <si>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</si>
  <si>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</si>
  <si>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</si>
  <si>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</si>
  <si>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</si>
  <si>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</si>
  <si>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</si>
  <si>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</si>
  <si>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</si>
  <si>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</si>
  <si>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</si>
  <si>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</si>
  <si>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</si>
  <si>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</si>
  <si>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</si>
  <si>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</si>
  <si>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</si>
  <si>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</si>
  <si>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</si>
  <si>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</si>
  <si>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</si>
  <si>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</si>
  <si>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</si>
  <si>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</si>
  <si>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</si>
  <si>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</si>
  <si>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</si>
  <si>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</si>
  <si>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</si>
  <si>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</si>
  <si>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</si>
  <si>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</si>
  <si>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</si>
  <si>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</si>
  <si>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</si>
  <si>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</si>
  <si>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</si>
  <si>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</si>
  <si>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</si>
  <si>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</si>
  <si>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</si>
  <si>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</si>
  <si>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</si>
  <si>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</si>
  <si>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</si>
  <si>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</si>
  <si>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</si>
  <si>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</si>
  <si>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</si>
  <si>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</si>
  <si>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</si>
  <si>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</si>
  <si>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</si>
  <si>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</si>
  <si>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</si>
  <si>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</si>
  <si>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</si>
  <si>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</si>
  <si>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</si>
  <si>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</si>
  <si>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</si>
  <si>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</si>
  <si>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</si>
  <si>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</si>
  <si>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</si>
  <si>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</si>
  <si>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</si>
  <si>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</si>
  <si>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</si>
  <si>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</si>
  <si>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</si>
  <si>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</si>
  <si>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</si>
  <si>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</si>
  <si>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</si>
  <si>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</si>
  <si>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</si>
  <si>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</si>
  <si>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</si>
  <si>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</si>
  <si>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</si>
  <si>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</si>
  <si>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</si>
  <si>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</si>
  <si>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</si>
  <si>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</si>
  <si>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</si>
  <si>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</si>
  <si>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</si>
  <si>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</si>
  <si>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</si>
  <si>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</si>
  <si>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</si>
  <si>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</si>
  <si>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</si>
  <si>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</si>
  <si>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</si>
  <si>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</si>
  <si>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</si>
  <si>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</si>
  <si>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</si>
  <si>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</si>
  <si>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</si>
  <si>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</si>
  <si>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</si>
  <si>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</si>
  <si>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</si>
  <si>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</si>
  <si>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</si>
  <si>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</si>
  <si>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</si>
  <si>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</si>
  <si>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</si>
  <si>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</si>
  <si>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</si>
  <si>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</si>
  <si>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</si>
  <si>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</si>
  <si>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</si>
  <si>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</si>
  <si>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</si>
  <si>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</si>
  <si>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</si>
  <si>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</si>
  <si>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</si>
  <si>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</si>
  <si>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</si>
  <si>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</si>
  <si>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</si>
  <si>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</si>
  <si>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</si>
  <si>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</si>
  <si>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</si>
  <si>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</si>
  <si>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</si>
  <si>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</si>
  <si>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</si>
  <si>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</si>
  <si>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</si>
  <si>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</si>
  <si>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</si>
  <si>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</si>
  <si>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</si>
  <si>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</si>
  <si>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</si>
  <si>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</si>
  <si>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</si>
  <si>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</si>
  <si>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</si>
  <si>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</si>
  <si>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</si>
  <si>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</si>
  <si>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</si>
  <si>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</si>
  <si>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</si>
  <si>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</si>
  <si>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</si>
  <si>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</si>
  <si>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</si>
  <si>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</si>
  <si>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</si>
  <si>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</si>
  <si>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</si>
  <si>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</si>
  <si>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</si>
  <si>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</si>
  <si>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</si>
  <si>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</si>
  <si>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</si>
  <si>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</si>
  <si>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</si>
  <si>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</si>
  <si>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</si>
  <si>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</si>
  <si>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</si>
  <si>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</si>
  <si>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</si>
  <si>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</si>
  <si>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</si>
  <si>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</si>
  <si>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</si>
  <si>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</si>
  <si>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</si>
  <si>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</si>
  <si>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</si>
  <si>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</si>
  <si>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</si>
  <si>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</si>
  <si>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</si>
  <si>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</si>
  <si>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</si>
  <si>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</si>
  <si>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</si>
  <si>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</si>
  <si>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</si>
  <si>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</si>
  <si>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</si>
  <si>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</si>
  <si>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</si>
  <si>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</si>
  <si>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</si>
  <si>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</si>
  <si>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</si>
  <si>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</si>
  <si>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</si>
  <si>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</si>
  <si>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</si>
  <si>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</si>
  <si>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</si>
  <si>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</si>
  <si>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</si>
  <si>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</si>
  <si>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</si>
  <si>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</si>
  <si>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</si>
  <si>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</si>
  <si>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</si>
  <si>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</si>
  <si>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</si>
  <si>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</si>
  <si>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</si>
  <si>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</si>
  <si>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</si>
  <si>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</si>
  <si>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</si>
  <si>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</si>
  <si>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</si>
  <si>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</si>
  <si>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</si>
  <si>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</si>
  <si>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</si>
  <si>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</si>
  <si>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</si>
  <si>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</si>
  <si>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</si>
  <si>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</si>
  <si>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</si>
  <si>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</si>
  <si>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</si>
  <si>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</si>
  <si>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</si>
  <si>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</si>
  <si>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</si>
  <si>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</si>
  <si>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</si>
  <si>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</si>
  <si>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</si>
  <si>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</si>
  <si>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</si>
  <si>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</si>
  <si>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</si>
  <si>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</si>
  <si>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</si>
  <si>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</si>
  <si>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</si>
  <si>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</si>
  <si>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</si>
  <si>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</si>
  <si>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</si>
  <si>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</si>
  <si>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</si>
  <si>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</si>
  <si>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</si>
  <si>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</si>
  <si>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</si>
  <si>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</si>
  <si>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</si>
  <si>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</si>
  <si>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</si>
  <si>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</si>
  <si>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</si>
  <si>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</si>
  <si>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</si>
  <si>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</si>
  <si>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</si>
  <si>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</si>
  <si>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</si>
  <si>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</si>
  <si>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</si>
  <si>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</si>
  <si>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</si>
  <si>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</si>
  <si>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</si>
  <si>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</si>
  <si>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</si>
  <si>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</si>
  <si>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</si>
  <si>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</si>
  <si>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</si>
  <si>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</si>
  <si>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</si>
  <si>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</si>
  <si>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</si>
  <si>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</si>
  <si>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</si>
  <si>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</si>
  <si>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</si>
  <si>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</si>
  <si>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</si>
  <si>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</si>
  <si>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</si>
  <si>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</si>
  <si>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</si>
  <si>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</si>
  <si>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</si>
  <si>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</si>
  <si>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</si>
  <si>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</si>
  <si>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</si>
  <si>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</si>
  <si>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</si>
  <si>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</si>
  <si>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</si>
  <si>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</si>
  <si>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</si>
  <si>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</si>
  <si>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</si>
  <si>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</si>
  <si>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</si>
  <si>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</si>
  <si>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</si>
  <si>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</si>
  <si>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</si>
  <si>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</si>
  <si>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</si>
  <si>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</si>
  <si>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</si>
  <si>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</si>
  <si>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</si>
  <si>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</si>
  <si>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</si>
  <si>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</si>
  <si>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</si>
  <si>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</si>
  <si>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</si>
  <si>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</si>
  <si>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</si>
  <si>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</si>
  <si>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</si>
  <si>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</si>
  <si>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</si>
  <si>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</si>
  <si>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</si>
  <si>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</si>
  <si>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</si>
  <si>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</si>
  <si>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</si>
  <si>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</si>
  <si>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</si>
  <si>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</si>
  <si>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</si>
  <si>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</si>
  <si>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</si>
  <si>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</si>
  <si>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</si>
  <si>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</si>
  <si>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</si>
  <si>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</si>
  <si>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</si>
  <si>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</si>
  <si>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</si>
  <si>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</si>
  <si>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</si>
  <si>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</si>
  <si>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</si>
  <si>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</si>
  <si>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</si>
  <si>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</si>
  <si>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</si>
  <si>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</si>
  <si>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</si>
  <si>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</si>
  <si>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</si>
  <si>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</si>
  <si>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</si>
  <si>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</si>
  <si>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</si>
  <si>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</si>
  <si>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</si>
  <si>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</si>
  <si>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</si>
  <si>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</si>
  <si>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</si>
  <si>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</si>
  <si>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</si>
  <si>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</si>
  <si>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</si>
  <si>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</si>
  <si>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</si>
  <si>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</si>
  <si>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</si>
  <si>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</si>
  <si>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</si>
  <si>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</si>
  <si>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</si>
  <si>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</si>
  <si>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</si>
  <si>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</si>
  <si>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</si>
  <si>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</si>
  <si>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</si>
  <si>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</si>
  <si>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</si>
  <si>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</si>
  <si>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</si>
  <si>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</si>
  <si>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</si>
  <si>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</si>
  <si>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</si>
  <si>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</si>
  <si>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</si>
  <si>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</si>
  <si>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</si>
  <si>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</si>
  <si>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</si>
  <si>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</si>
  <si>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</si>
  <si>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</si>
  <si>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</si>
  <si>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</si>
  <si>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</si>
  <si>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</si>
  <si>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</si>
  <si>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</si>
  <si>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</si>
  <si>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</si>
  <si>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</si>
  <si>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</si>
  <si>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</si>
  <si>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</si>
  <si>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</si>
  <si>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</si>
  <si>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</si>
  <si>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</si>
  <si>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</si>
  <si>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</si>
  <si>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</si>
  <si>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</si>
  <si>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</si>
  <si>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</si>
  <si>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</si>
  <si>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</si>
  <si>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</si>
  <si>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</si>
  <si>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</si>
  <si>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</si>
  <si>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</si>
  <si>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</si>
  <si>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</si>
  <si>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</si>
  <si>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</si>
  <si>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</si>
  <si>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</si>
  <si>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</si>
  <si>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</si>
  <si>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</si>
  <si>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</si>
  <si>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</si>
  <si>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</si>
  <si>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</si>
  <si>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</si>
  <si>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</si>
  <si>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</si>
  <si>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</si>
  <si>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</si>
  <si>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</si>
  <si>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</si>
  <si>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</si>
  <si>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</si>
  <si>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</si>
  <si>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</si>
  <si>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</si>
  <si>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</si>
  <si>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</si>
  <si>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</si>
  <si>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</si>
  <si>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</si>
  <si>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</si>
  <si>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</si>
  <si>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</si>
  <si>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</si>
  <si>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</si>
  <si>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</si>
  <si>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</si>
  <si>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</si>
  <si>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</si>
  <si>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</si>
  <si>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</si>
  <si>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</si>
  <si>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</si>
  <si>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</si>
  <si>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</si>
  <si>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</si>
  <si>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</si>
  <si>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</si>
  <si>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</si>
  <si>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</si>
  <si>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</si>
  <si>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</si>
  <si>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</si>
  <si>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</si>
  <si>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</si>
  <si>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</si>
  <si>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</si>
  <si>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</si>
  <si>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</si>
  <si>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</si>
  <si>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</si>
  <si>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</si>
  <si>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</si>
  <si>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</si>
  <si>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</si>
  <si>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</si>
  <si>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</si>
  <si>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</si>
  <si>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</si>
  <si>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</si>
  <si>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</si>
  <si>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</si>
  <si>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</si>
  <si>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</si>
  <si>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</si>
  <si>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</si>
  <si>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</si>
  <si>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</si>
  <si>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</si>
  <si>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</si>
  <si>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</si>
  <si>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</si>
  <si>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</si>
  <si>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</si>
  <si>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</si>
  <si>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</si>
  <si>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</si>
  <si>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</si>
  <si>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</si>
  <si>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</si>
  <si>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</si>
  <si>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</si>
  <si>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</si>
  <si>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</si>
  <si>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</si>
  <si>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</si>
  <si>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</si>
  <si>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</si>
  <si>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</si>
  <si>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</si>
  <si>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</si>
  <si>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</si>
  <si>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</si>
  <si>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</si>
  <si>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</si>
  <si>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</si>
  <si>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</si>
  <si>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</si>
  <si>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</si>
  <si>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</si>
  <si>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</si>
  <si>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</si>
  <si>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</si>
  <si>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</si>
  <si>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</si>
  <si>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</si>
  <si>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</si>
  <si>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</si>
  <si>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</si>
  <si>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</si>
  <si>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</si>
  <si>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</si>
  <si>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</si>
  <si>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</si>
  <si>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</si>
  <si>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</si>
  <si>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</si>
  <si>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</si>
  <si>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</si>
  <si>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</si>
  <si>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</si>
  <si>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</si>
  <si>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</si>
  <si>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</si>
  <si>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</si>
  <si>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</si>
  <si>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</si>
  <si>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</si>
  <si>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</si>
  <si>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</si>
  <si>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</si>
  <si>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</si>
  <si>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</si>
  <si>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</si>
  <si>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</si>
  <si>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</si>
  <si>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</si>
  <si>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</si>
  <si>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</si>
  <si>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</si>
  <si>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</si>
  <si>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</si>
  <si>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</si>
  <si>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</si>
  <si>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</si>
  <si>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</si>
  <si>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</si>
  <si>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</si>
  <si>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</si>
  <si>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</si>
  <si>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</si>
  <si>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</si>
  <si>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</si>
  <si>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</si>
  <si>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</si>
  <si>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</si>
  <si>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</si>
  <si>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</si>
  <si>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</si>
  <si>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</si>
  <si>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</si>
  <si>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</si>
  <si>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</si>
  <si>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</si>
  <si>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</si>
  <si>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</si>
  <si>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</si>
  <si>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</si>
  <si>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</si>
  <si>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</si>
  <si>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</si>
  <si>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</si>
  <si>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</si>
  <si>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</si>
  <si>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</si>
  <si>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</si>
  <si>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</si>
  <si>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</si>
  <si>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</si>
  <si>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</si>
  <si>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</si>
  <si>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</si>
  <si>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</si>
  <si>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</si>
  <si>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</si>
  <si>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</si>
  <si>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</si>
  <si>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</si>
  <si>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</si>
  <si>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</si>
  <si>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</si>
  <si>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</si>
  <si>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</si>
  <si>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</si>
  <si>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</si>
  <si>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</si>
  <si>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</si>
  <si>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</si>
  <si>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</si>
  <si>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</si>
  <si>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</si>
  <si>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</si>
  <si>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</si>
  <si>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</si>
  <si>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</si>
  <si>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</si>
  <si>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</si>
  <si>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</si>
  <si>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</si>
  <si>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</si>
  <si>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</si>
  <si>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</si>
  <si>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</si>
  <si>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</si>
  <si>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</si>
  <si>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</si>
  <si>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</si>
  <si>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</si>
  <si>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</si>
  <si>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</si>
  <si>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</si>
  <si>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</si>
  <si>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</si>
  <si>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</si>
  <si>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</si>
  <si>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</si>
  <si>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</si>
  <si>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</si>
  <si>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</si>
  <si>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</si>
  <si>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</si>
  <si>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</si>
  <si>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</si>
  <si>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</si>
  <si>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</si>
  <si>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</si>
  <si>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</si>
  <si>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</si>
  <si>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</si>
  <si>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</si>
  <si>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</si>
  <si>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</si>
  <si>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</si>
  <si>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</si>
  <si>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</si>
  <si>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</si>
  <si>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</si>
  <si>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</si>
  <si>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</si>
  <si>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</si>
  <si>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</si>
  <si>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</si>
  <si>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</si>
  <si>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</si>
  <si>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</si>
  <si>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</si>
  <si>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</si>
  <si>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</si>
  <si>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</si>
  <si>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</si>
  <si>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</si>
  <si>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</si>
  <si>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</si>
  <si>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</si>
  <si>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</si>
  <si>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</si>
  <si>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</si>
  <si>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</si>
  <si>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</si>
  <si>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</si>
  <si>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</si>
  <si>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</si>
  <si>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</si>
  <si>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</si>
  <si>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</si>
  <si>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</si>
  <si>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</si>
  <si>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</si>
  <si>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</si>
  <si>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</si>
  <si>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</si>
  <si>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</si>
  <si>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</si>
  <si>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</si>
  <si>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</si>
  <si>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</si>
  <si>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</si>
  <si>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</si>
  <si>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</si>
  <si>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</si>
  <si>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</si>
  <si>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</si>
  <si>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</si>
  <si>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</si>
  <si>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</si>
  <si>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</si>
  <si>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</si>
  <si>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</si>
  <si>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</si>
  <si>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</si>
  <si>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</si>
  <si>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</si>
  <si>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</si>
  <si>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</si>
  <si>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</si>
  <si>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</si>
  <si>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</si>
  <si>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</si>
  <si>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</si>
  <si>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</si>
  <si>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</si>
  <si>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</si>
  <si>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</si>
  <si>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</si>
  <si>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</si>
  <si>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</si>
  <si>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</si>
  <si>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</si>
  <si>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</si>
  <si>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</si>
  <si>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</si>
  <si>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</si>
  <si>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</si>
  <si>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</si>
  <si>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</si>
  <si>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</si>
  <si>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</si>
  <si>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</si>
  <si>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</si>
  <si>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</si>
  <si>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</si>
  <si>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</si>
  <si>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</si>
  <si>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</si>
  <si>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</si>
  <si>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</si>
  <si>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</si>
  <si>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</si>
  <si>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</si>
  <si>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</si>
  <si>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</si>
  <si>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</si>
  <si>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</si>
  <si>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</si>
  <si>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</si>
  <si>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</si>
  <si>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</si>
  <si>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</si>
  <si>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</si>
  <si>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</si>
  <si>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</si>
  <si>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</si>
  <si>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</si>
  <si>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</si>
  <si>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</si>
  <si>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</si>
  <si>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</si>
  <si>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</si>
  <si>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</si>
  <si>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</si>
  <si>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</si>
  <si>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</si>
  <si>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</si>
  <si>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</si>
  <si>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</si>
  <si>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</si>
  <si>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</si>
  <si>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</si>
  <si>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</si>
  <si>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</si>
  <si>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</si>
  <si>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</si>
  <si>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</si>
  <si>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</si>
  <si>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</si>
  <si>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</si>
  <si>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</si>
  <si>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</si>
  <si>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</si>
  <si>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</si>
  <si>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</si>
  <si>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</si>
  <si>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</si>
  <si>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</si>
  <si>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</si>
  <si>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</si>
  <si>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</si>
  <si>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</si>
  <si>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</si>
  <si>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</si>
  <si>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</si>
  <si>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</si>
  <si>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</si>
  <si>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</si>
  <si>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</si>
  <si>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</si>
  <si>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</si>
  <si>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</si>
  <si>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</si>
  <si>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</si>
  <si>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</si>
  <si>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</si>
  <si>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</si>
  <si>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</si>
  <si>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</si>
  <si>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</si>
  <si>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</si>
  <si>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</si>
  <si>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</si>
  <si>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</si>
  <si>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</si>
  <si>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</si>
  <si>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</si>
  <si>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</si>
  <si>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</si>
  <si>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</si>
  <si>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</si>
  <si>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</si>
  <si>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</si>
  <si>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</si>
  <si>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</si>
  <si>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</si>
  <si>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</si>
  <si>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</si>
  <si>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</si>
  <si>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</si>
  <si>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</si>
  <si>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</si>
  <si>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</si>
  <si>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</si>
  <si>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</si>
  <si>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</si>
  <si>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</si>
  <si>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</si>
  <si>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</si>
  <si>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</si>
  <si>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</si>
  <si>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</si>
  <si>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</si>
  <si>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</si>
  <si>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</si>
  <si>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</si>
  <si>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</si>
  <si>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</si>
  <si>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</si>
  <si>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</si>
  <si>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</si>
  <si>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</si>
  <si>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</si>
  <si>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</si>
  <si>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</si>
  <si>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</si>
  <si>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</si>
  <si>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</si>
  <si>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</si>
  <si>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</si>
  <si>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</si>
  <si>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</si>
  <si>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</si>
  <si>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</si>
  <si>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</si>
  <si>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</si>
  <si>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</si>
  <si>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</si>
  <si>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</si>
  <si>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</si>
  <si>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</si>
  <si>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</si>
  <si>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</si>
  <si>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</si>
  <si>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</si>
  <si>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</si>
  <si>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</si>
  <si>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</si>
  <si>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</si>
  <si>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</si>
  <si>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</si>
  <si>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</si>
  <si>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</si>
  <si>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</si>
  <si>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</si>
  <si>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</si>
  <si>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</si>
  <si>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</si>
  <si>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</si>
  <si>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</si>
  <si>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</si>
  <si>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</si>
  <si>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</si>
  <si>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</si>
  <si>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</si>
  <si>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</si>
  <si>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</si>
  <si>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</si>
  <si>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</si>
  <si>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</si>
  <si>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</si>
  <si>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</si>
  <si>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</si>
  <si>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</si>
  <si>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</si>
  <si>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</si>
  <si>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</si>
  <si>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</si>
  <si>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</si>
  <si>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</si>
  <si>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</si>
  <si>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</si>
  <si>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</si>
  <si>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</si>
  <si>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</si>
  <si>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</si>
  <si>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</si>
  <si>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</si>
  <si>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</si>
  <si>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</si>
  <si>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</si>
  <si>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</si>
  <si>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</si>
  <si>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</si>
  <si>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</si>
  <si>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</si>
  <si>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</si>
  <si>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</si>
  <si>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</si>
  <si>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</si>
  <si>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</si>
  <si>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</si>
  <si>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</si>
  <si>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</si>
  <si>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</si>
  <si>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</si>
  <si>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</si>
  <si>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</si>
  <si>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</si>
  <si>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</si>
  <si>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</si>
  <si>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</si>
  <si>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</si>
  <si>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</si>
  <si>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</si>
  <si>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</si>
  <si>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</si>
  <si>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</si>
  <si>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</si>
  <si>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</si>
  <si>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</si>
  <si>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</si>
  <si>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</si>
  <si>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</si>
  <si>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</si>
  <si>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</si>
  <si>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</si>
  <si>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</si>
  <si>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</si>
  <si>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</si>
  <si>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</si>
  <si>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</si>
  <si>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</si>
  <si>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</si>
  <si>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</si>
  <si>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</si>
  <si>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</si>
  <si>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</si>
  <si>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</si>
  <si>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</si>
  <si>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</si>
  <si>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</si>
  <si>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</si>
  <si>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</si>
  <si>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</si>
  <si>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</si>
  <si>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</si>
  <si>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</si>
  <si>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</si>
  <si>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</si>
  <si>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</si>
  <si>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</si>
  <si>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</si>
  <si>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</si>
  <si>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</si>
  <si>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</si>
  <si>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</si>
  <si>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</si>
  <si>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</si>
  <si>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</si>
  <si>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</si>
  <si>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</si>
  <si>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</si>
  <si>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</si>
  <si>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</si>
  <si>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</si>
  <si>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</si>
  <si>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</si>
  <si>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</si>
  <si>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</si>
  <si>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</si>
  <si>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</si>
  <si>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</si>
  <si>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</si>
  <si>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</si>
  <si>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</si>
  <si>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</si>
  <si>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</si>
  <si>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</si>
  <si>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</si>
  <si>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</si>
  <si>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</si>
  <si>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</si>
  <si>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</si>
  <si>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</si>
  <si>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</si>
  <si>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</si>
  <si>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</si>
  <si>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</si>
  <si>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</si>
  <si>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</si>
  <si>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</si>
  <si>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</si>
  <si>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</si>
  <si>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</si>
  <si>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</si>
  <si>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</si>
  <si>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</si>
  <si>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</si>
  <si>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</si>
  <si>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</si>
  <si>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</si>
  <si>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</si>
  <si>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</si>
  <si>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</si>
  <si>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</si>
  <si>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</si>
  <si>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</si>
  <si>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</si>
  <si>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</si>
  <si>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</si>
  <si>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</si>
  <si>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</si>
  <si>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</si>
  <si>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</si>
  <si>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</si>
  <si>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</si>
  <si>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</si>
  <si>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</si>
  <si>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</si>
  <si>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</si>
  <si>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</si>
  <si>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</si>
  <si>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</si>
  <si>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</si>
  <si>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</si>
  <si>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</si>
  <si>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</si>
  <si>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</si>
  <si>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</si>
  <si>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</si>
  <si>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</si>
  <si>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</si>
  <si>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</si>
  <si>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</si>
  <si>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</si>
  <si>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</si>
  <si>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</si>
  <si>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</si>
  <si>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</si>
  <si>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</si>
  <si>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</si>
  <si>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</si>
  <si>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</si>
  <si>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</si>
  <si>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</si>
  <si>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</si>
  <si>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</si>
  <si>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</si>
  <si>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</si>
  <si>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</si>
  <si>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</si>
  <si>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</si>
  <si>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</si>
  <si>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</si>
  <si>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</si>
  <si>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</si>
  <si>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</si>
  <si>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</si>
  <si>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</si>
  <si>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</si>
  <si>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</si>
  <si>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</si>
  <si>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</si>
  <si>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</si>
  <si>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</si>
  <si>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</si>
  <si>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</si>
  <si>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</si>
  <si>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</si>
  <si>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</si>
  <si>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</si>
  <si>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</si>
  <si>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</si>
  <si>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</si>
  <si>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</si>
  <si>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</si>
  <si>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</si>
  <si>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</si>
  <si>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</si>
  <si>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</si>
  <si>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</si>
  <si>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</si>
  <si>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</si>
  <si>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</si>
  <si>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</si>
  <si>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</si>
  <si>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</si>
  <si>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</si>
  <si>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</si>
  <si>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</si>
  <si>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</si>
  <si>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</si>
  <si>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</si>
  <si>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</si>
  <si>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</si>
  <si>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</si>
  <si>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</si>
  <si>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</si>
  <si>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</si>
  <si>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</si>
  <si>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</si>
  <si>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</si>
  <si>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</si>
  <si>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</si>
  <si>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</si>
  <si>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</si>
  <si>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</si>
  <si>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</si>
  <si>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</si>
  <si>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</si>
  <si>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</si>
  <si>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</si>
  <si>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</si>
  <si>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</si>
  <si>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</si>
  <si>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</si>
  <si>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</si>
  <si>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</si>
  <si>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</si>
  <si>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</si>
  <si>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</si>
  <si>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</si>
  <si>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</si>
  <si>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</si>
  <si>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</si>
  <si>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</si>
  <si>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</si>
  <si>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</si>
  <si>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</si>
  <si>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</si>
  <si>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</si>
  <si>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</si>
  <si>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</si>
  <si>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</si>
  <si>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</si>
  <si>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</si>
  <si>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</si>
  <si>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</si>
  <si>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</si>
  <si>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</si>
  <si>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</si>
  <si>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</si>
  <si>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</si>
  <si>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</si>
  <si>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</si>
  <si>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</si>
  <si>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</si>
  <si>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</si>
  <si>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</si>
  <si>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</si>
  <si>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</si>
  <si>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</si>
  <si>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</si>
  <si>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</si>
  <si>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</si>
  <si>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</si>
  <si>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</si>
  <si>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</si>
  <si>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</si>
  <si>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</si>
  <si>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</si>
  <si>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</si>
  <si>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</si>
  <si>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</si>
  <si>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</si>
  <si>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</si>
  <si>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</si>
  <si>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</si>
  <si>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</si>
  <si>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</si>
  <si>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</si>
  <si>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</si>
  <si>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</si>
  <si>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</si>
  <si>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</si>
  <si>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</si>
  <si>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</si>
  <si>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</si>
  <si>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</si>
  <si>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</si>
  <si>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</si>
  <si>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</si>
  <si>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</si>
  <si>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</si>
  <si>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</si>
  <si>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</si>
  <si>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</si>
  <si>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</si>
  <si>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</si>
  <si>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</si>
  <si>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</si>
  <si>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</si>
  <si>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</si>
  <si>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</si>
  <si>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</si>
  <si>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</si>
  <si>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</si>
  <si>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</si>
  <si>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</si>
  <si>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</si>
  <si>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</si>
  <si>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</si>
  <si>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</si>
  <si>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</si>
  <si>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</si>
  <si>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</si>
  <si>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</si>
  <si>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</si>
  <si>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</si>
  <si>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</si>
  <si>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</si>
  <si>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</si>
  <si>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</si>
  <si>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</si>
  <si>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</si>
  <si>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</si>
  <si>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</si>
  <si>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</si>
  <si>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</si>
  <si>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</si>
  <si>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</si>
  <si>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</si>
  <si>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</si>
  <si>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</si>
  <si>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</si>
  <si>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</si>
  <si>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</si>
  <si>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</si>
  <si>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</si>
  <si>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</si>
  <si>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</si>
  <si>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</si>
  <si>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</si>
  <si>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</si>
  <si>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</si>
  <si>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</si>
  <si>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</si>
  <si>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</si>
  <si>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</si>
  <si>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</si>
  <si>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</si>
  <si>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</si>
  <si>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</si>
  <si>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</si>
  <si>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</si>
  <si>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</si>
  <si>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</si>
  <si>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</si>
  <si>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</si>
  <si>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</si>
  <si>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</si>
  <si>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</si>
  <si>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</si>
  <si>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</si>
  <si>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</si>
  <si>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</si>
  <si>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</si>
  <si>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</si>
  <si>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</si>
  <si>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</si>
  <si>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</si>
  <si>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</si>
  <si>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</si>
  <si>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</si>
  <si>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</si>
  <si>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</si>
  <si>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</si>
  <si>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</si>
  <si>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</si>
  <si>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</si>
  <si>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</si>
  <si>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</si>
  <si>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</si>
  <si>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</si>
  <si>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</si>
  <si>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</si>
  <si>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</si>
  <si>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</si>
  <si>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</si>
  <si>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</si>
  <si>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</si>
  <si>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</si>
  <si>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</si>
  <si>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</si>
  <si>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</si>
  <si>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</si>
  <si>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</si>
  <si>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</si>
  <si>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</si>
  <si>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</si>
  <si>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</si>
  <si>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</si>
  <si>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</si>
  <si>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</si>
  <si>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</si>
  <si>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</si>
  <si>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</si>
  <si>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</si>
  <si>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</si>
  <si>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</si>
  <si>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</si>
  <si>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</si>
  <si>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</si>
  <si>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</si>
  <si>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</si>
  <si>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</si>
  <si>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</si>
  <si>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</si>
  <si>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</si>
  <si>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</si>
  <si>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</si>
  <si>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</si>
  <si>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</si>
  <si>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</si>
  <si>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</si>
  <si>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</si>
  <si>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</si>
  <si>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</si>
  <si>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</si>
  <si>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</si>
  <si>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</si>
  <si>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</si>
  <si>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</si>
  <si>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</si>
  <si>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</si>
  <si>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</si>
  <si>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</si>
  <si>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</si>
  <si>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</si>
  <si>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</si>
  <si>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</si>
  <si>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</si>
  <si>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</si>
  <si>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</si>
  <si>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</si>
  <si>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</si>
  <si>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</si>
  <si>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</si>
  <si>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</si>
  <si>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</si>
  <si>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</si>
  <si>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</si>
  <si>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</si>
  <si>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</si>
  <si>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</si>
  <si>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</si>
  <si>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</si>
  <si>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</si>
  <si>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</si>
  <si>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</si>
  <si>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</si>
  <si>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</si>
  <si>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</si>
  <si>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</si>
  <si>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</si>
  <si>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</si>
  <si>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</si>
  <si>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</si>
  <si>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</si>
  <si>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</si>
  <si>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</si>
  <si>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</si>
  <si>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</si>
  <si>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</si>
  <si>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</si>
  <si>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</si>
  <si>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</si>
  <si>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</si>
  <si>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</si>
  <si>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</si>
  <si>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</si>
  <si>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</si>
  <si>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</si>
  <si>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</si>
  <si>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</si>
  <si>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</si>
  <si>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</si>
  <si>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</si>
  <si>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</si>
  <si>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</si>
  <si>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</si>
  <si>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</si>
  <si>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</si>
  <si>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</si>
  <si>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</si>
  <si>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</si>
  <si>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</si>
  <si>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</si>
  <si>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</si>
  <si>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</si>
  <si>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</si>
  <si>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</si>
  <si>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</si>
  <si>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</si>
  <si>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</si>
  <si>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</si>
  <si>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</si>
  <si>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</si>
  <si>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</si>
  <si>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</si>
  <si>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</si>
  <si>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</si>
  <si>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</si>
  <si>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</si>
  <si>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</si>
  <si>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</si>
  <si>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</si>
  <si>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</si>
  <si>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</si>
  <si>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</si>
  <si>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</si>
  <si>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</si>
  <si>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</si>
  <si>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</si>
  <si>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</si>
  <si>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</si>
  <si>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</si>
  <si>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</si>
  <si>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</si>
  <si>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</si>
  <si>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</si>
  <si>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</si>
  <si>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</si>
  <si>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</si>
  <si>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</si>
  <si>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</si>
  <si>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</si>
  <si>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</si>
  <si>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</si>
  <si>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</si>
  <si>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</si>
  <si>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</si>
  <si>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</si>
  <si>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</si>
  <si>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</si>
  <si>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</si>
  <si>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</si>
  <si>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</si>
  <si>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</si>
  <si>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</si>
  <si>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</si>
  <si>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</si>
  <si>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</si>
  <si>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</si>
  <si>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</si>
  <si>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</si>
  <si>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</si>
  <si>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</si>
  <si>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</si>
  <si>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</si>
  <si>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</si>
  <si>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</si>
  <si>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</si>
  <si>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</si>
  <si>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</si>
  <si>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</si>
  <si>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</si>
  <si>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</si>
  <si>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</si>
  <si>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</si>
  <si>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</si>
  <si>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</si>
  <si>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</si>
  <si>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</si>
  <si>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</si>
  <si>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</si>
  <si>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</si>
  <si>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</si>
  <si>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</si>
  <si>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</si>
  <si>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</si>
  <si>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</si>
  <si>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</si>
  <si>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</si>
  <si>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</si>
  <si>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</si>
  <si>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</si>
  <si>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</si>
  <si>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</si>
  <si>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</si>
  <si>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</si>
  <si>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</si>
  <si>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</si>
  <si>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</si>
  <si>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</si>
  <si>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</si>
  <si>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</si>
  <si>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</si>
  <si>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</si>
  <si>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</si>
  <si>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</si>
  <si>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</si>
  <si>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</si>
  <si>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</si>
  <si>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</si>
  <si>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</si>
  <si>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</si>
  <si>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</si>
  <si>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</si>
  <si>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</si>
  <si>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</si>
  <si>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</si>
  <si>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</si>
  <si>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</si>
  <si>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</si>
  <si>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</si>
  <si>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</si>
  <si>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</si>
  <si>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</si>
  <si>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</si>
  <si>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</si>
  <si>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</si>
  <si>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</si>
  <si>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</si>
  <si>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</si>
  <si>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</si>
  <si>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</si>
  <si>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</si>
  <si>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</si>
  <si>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</si>
  <si>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</si>
  <si>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</si>
  <si>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</si>
  <si>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</si>
  <si>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</si>
  <si>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</si>
  <si>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</si>
  <si>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</si>
  <si>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</si>
  <si>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</si>
  <si>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</si>
  <si>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</si>
  <si>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</si>
  <si>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</si>
  <si>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</si>
  <si>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</si>
  <si>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</si>
  <si>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</si>
  <si>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</si>
  <si>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</si>
  <si>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</si>
  <si>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</si>
  <si>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</si>
  <si>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</si>
  <si>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</si>
  <si>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</si>
  <si>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</si>
  <si>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</si>
  <si>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</si>
  <si>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</si>
  <si>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</si>
  <si>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</si>
  <si>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</si>
  <si>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</si>
  <si>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</si>
  <si>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</si>
  <si>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</si>
  <si>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</si>
  <si>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</si>
  <si>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</si>
  <si>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</si>
  <si>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</si>
  <si>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</si>
  <si>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</si>
  <si>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</si>
  <si>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</si>
  <si>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</si>
  <si>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</si>
  <si>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</si>
  <si>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</si>
  <si>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</si>
  <si>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</si>
  <si>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</si>
  <si>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</si>
  <si>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</si>
  <si>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</si>
  <si>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</si>
  <si>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</si>
  <si>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</si>
  <si>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</si>
  <si>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</si>
  <si>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</si>
  <si>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</si>
  <si>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</si>
  <si>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</si>
  <si>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</si>
  <si>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</si>
  <si>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</si>
  <si>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</si>
  <si>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</si>
  <si>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</si>
  <si>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</si>
  <si>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</si>
  <si>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</si>
  <si>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</si>
  <si>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</si>
  <si>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</si>
  <si>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</si>
  <si>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</si>
  <si>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</si>
  <si>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</si>
  <si>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</si>
  <si>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</si>
  <si>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</si>
  <si>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</si>
  <si>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</si>
  <si>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</si>
  <si>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</si>
  <si>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</si>
  <si>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</si>
  <si>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</si>
  <si>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</si>
  <si>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</si>
  <si>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</si>
  <si>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</si>
  <si>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</si>
  <si>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</si>
  <si>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</si>
  <si>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</si>
  <si>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</si>
  <si>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</si>
  <si>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</si>
  <si>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</si>
  <si>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</si>
  <si>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</si>
  <si>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</si>
  <si>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</si>
  <si>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</si>
  <si>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</si>
  <si>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</si>
  <si>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</si>
  <si>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</si>
  <si>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</si>
  <si>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</si>
  <si>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</si>
  <si>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</si>
  <si>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</si>
  <si>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</si>
  <si>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</si>
  <si>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</si>
  <si>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</si>
  <si>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</si>
  <si>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</si>
  <si>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</si>
  <si>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</si>
  <si>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</si>
  <si>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</si>
  <si>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</si>
  <si>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</si>
  <si>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</si>
  <si>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</si>
  <si>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</si>
  <si>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</si>
  <si>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</si>
  <si>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</si>
  <si>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</si>
  <si>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</si>
  <si>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</si>
  <si>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</si>
  <si>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</si>
  <si>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</si>
  <si>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</si>
  <si>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</si>
  <si>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</si>
  <si>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</si>
  <si>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</si>
  <si>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</si>
  <si>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</si>
  <si>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</si>
  <si>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</si>
  <si>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</si>
  <si>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</si>
  <si>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</si>
  <si>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</si>
  <si>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</si>
  <si>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</si>
  <si>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</si>
  <si>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</si>
  <si>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</si>
  <si>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</si>
  <si>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</si>
  <si>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</si>
  <si>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</si>
  <si>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</si>
  <si>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</si>
  <si>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</si>
  <si>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</si>
  <si>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</si>
  <si>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</si>
  <si>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</si>
  <si>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</si>
  <si>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</si>
  <si>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</si>
  <si>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</si>
  <si>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</si>
  <si>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</si>
  <si>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</si>
  <si>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</si>
  <si>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</si>
  <si>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</si>
  <si>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</si>
  <si>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</si>
  <si>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</si>
  <si>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</si>
  <si>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</si>
  <si>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</si>
  <si>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</si>
  <si>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</si>
  <si>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</si>
  <si>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</si>
  <si>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</si>
  <si>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</si>
  <si>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</si>
  <si>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</si>
  <si>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</si>
  <si>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</si>
  <si>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</si>
  <si>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</si>
  <si>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</si>
  <si>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</si>
  <si>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</si>
  <si>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</si>
  <si>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</si>
  <si>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</si>
  <si>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</si>
  <si>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</si>
  <si>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</si>
  <si>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</si>
  <si>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</si>
  <si>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</si>
  <si>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</si>
  <si>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</si>
  <si>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</si>
  <si>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</si>
  <si>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</si>
  <si>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</si>
  <si>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</si>
  <si>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</si>
  <si>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</si>
  <si>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</si>
  <si>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</si>
  <si>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</si>
  <si>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</si>
  <si>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</si>
  <si>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</si>
  <si>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</si>
  <si>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</si>
  <si>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</si>
  <si>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</si>
  <si>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</si>
  <si>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</si>
  <si>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</si>
  <si>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</si>
  <si>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</si>
  <si>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</si>
  <si>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</si>
  <si>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</si>
  <si>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</si>
  <si>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</si>
  <si>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</si>
  <si>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</si>
  <si>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</si>
  <si>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</si>
  <si>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</si>
  <si>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</si>
  <si>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</si>
  <si>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</si>
  <si>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</si>
  <si>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</si>
  <si>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</si>
  <si>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</si>
  <si>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</si>
  <si>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</si>
  <si>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</si>
  <si>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</si>
  <si>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</si>
  <si>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</si>
  <si>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</si>
  <si>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</si>
  <si>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</si>
  <si>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</si>
  <si>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</si>
  <si>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</si>
  <si>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</si>
  <si>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</si>
  <si>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</si>
  <si>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</si>
  <si>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</si>
  <si>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</si>
  <si>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</si>
  <si>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</si>
  <si>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</si>
  <si>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</si>
  <si>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</si>
  <si>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</si>
  <si>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</si>
  <si>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</si>
  <si>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</si>
  <si>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</si>
  <si>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</si>
  <si>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</si>
  <si>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</si>
  <si>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</si>
  <si>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</si>
  <si>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</si>
  <si>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</si>
  <si>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</si>
  <si>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</si>
  <si>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</si>
  <si>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</si>
  <si>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</si>
  <si>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</si>
  <si>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</si>
  <si>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</si>
  <si>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</si>
  <si>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</si>
  <si>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</si>
  <si>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</si>
  <si>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</si>
  <si>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</si>
  <si>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</si>
  <si>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</si>
  <si>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</si>
  <si>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</si>
  <si>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</si>
  <si>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</si>
  <si>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</si>
  <si>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</si>
  <si>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</si>
  <si>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</si>
  <si>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</si>
  <si>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</si>
  <si>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</si>
  <si>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</si>
  <si>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</si>
  <si>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</si>
  <si>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</si>
  <si>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</si>
  <si>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</si>
  <si>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</si>
  <si>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</si>
  <si>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</si>
  <si>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</si>
  <si>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</si>
  <si>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</si>
  <si>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</si>
  <si>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</si>
  <si>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</si>
  <si>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</si>
  <si>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</si>
  <si>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</si>
  <si>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</si>
  <si>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</si>
  <si>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</si>
  <si>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</si>
  <si>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</si>
  <si>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</si>
  <si>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</si>
  <si>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</si>
  <si>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</si>
  <si>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</si>
  <si>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</si>
  <si>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</si>
  <si>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</si>
  <si>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</si>
  <si>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</si>
  <si>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</si>
  <si>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</si>
  <si>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</si>
  <si>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</si>
  <si>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</si>
  <si>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</si>
  <si>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</si>
  <si>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</si>
  <si>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</si>
  <si>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</si>
  <si>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</si>
  <si>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</si>
  <si>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</si>
  <si>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</si>
  <si>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</si>
  <si>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</si>
  <si>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</si>
  <si>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</si>
  <si>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</si>
  <si>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</si>
  <si>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</si>
  <si>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</si>
  <si>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</si>
  <si>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</si>
  <si>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</si>
  <si>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</si>
  <si>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</si>
  <si>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</si>
  <si>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</si>
  <si>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</si>
  <si>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</si>
  <si>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</si>
  <si>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</si>
  <si>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</si>
  <si>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</si>
  <si>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</si>
  <si>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</si>
  <si>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</si>
  <si>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</si>
  <si>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</si>
  <si>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</si>
  <si>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</si>
  <si>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</si>
  <si>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</si>
  <si>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</si>
  <si>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</si>
  <si>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</si>
  <si>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</si>
  <si>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</si>
  <si>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</si>
  <si>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</si>
  <si>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</si>
  <si>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</si>
  <si>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</si>
  <si>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</si>
  <si>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</si>
  <si>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</si>
  <si>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</si>
  <si>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</si>
  <si>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</si>
  <si>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</si>
  <si>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</si>
  <si>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</si>
  <si>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</si>
  <si>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</si>
  <si>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</si>
  <si>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</si>
  <si>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</si>
  <si>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</si>
  <si>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</si>
  <si>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</si>
  <si>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</si>
  <si>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</si>
  <si>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</si>
  <si>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</si>
  <si>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</si>
  <si>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</si>
  <si>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</si>
  <si>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</si>
  <si>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</si>
  <si>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</si>
  <si>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</si>
  <si>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</si>
  <si>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</si>
  <si>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</si>
  <si>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</si>
  <si>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</si>
  <si>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</si>
  <si>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</si>
  <si>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</si>
  <si>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</si>
  <si>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</si>
  <si>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</si>
  <si>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</si>
  <si>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</si>
  <si>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</si>
  <si>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</si>
  <si>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</si>
  <si>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</si>
  <si>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</si>
  <si>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</si>
  <si>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</si>
  <si>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</si>
  <si>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</si>
  <si>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</si>
  <si>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</si>
  <si>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</si>
  <si>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</si>
  <si>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</si>
  <si>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</si>
  <si>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</si>
  <si>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</si>
  <si>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</si>
  <si>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</si>
  <si>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</si>
  <si>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</si>
  <si>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</si>
  <si>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</si>
  <si>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</si>
  <si>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</si>
  <si>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</si>
  <si>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</si>
  <si>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</si>
  <si>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</si>
  <si>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</si>
  <si>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</si>
  <si>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</si>
  <si>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</si>
  <si>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</si>
  <si>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</si>
  <si>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</si>
  <si>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</si>
  <si>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</si>
  <si>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</si>
  <si>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</si>
  <si>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</si>
  <si>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</si>
  <si>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</si>
  <si>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</si>
  <si>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</si>
  <si>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</si>
  <si>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</si>
  <si>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</si>
  <si>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</si>
  <si>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</si>
  <si>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</si>
  <si>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</si>
  <si>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</si>
  <si>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</si>
  <si>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</si>
  <si>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</si>
  <si>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</si>
  <si>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</si>
  <si>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</si>
  <si>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</si>
  <si>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</si>
  <si>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</si>
  <si>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</si>
  <si>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</si>
  <si>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</si>
  <si>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</si>
  <si>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</si>
  <si>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</si>
  <si>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</si>
  <si>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</si>
  <si>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</si>
  <si>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</si>
  <si>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</si>
  <si>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</si>
  <si>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</si>
  <si>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</si>
  <si>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</si>
  <si>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</si>
  <si>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</si>
  <si>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</si>
  <si>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</si>
  <si>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</si>
  <si>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</si>
  <si>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</si>
  <si>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</si>
  <si>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</si>
  <si>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</si>
  <si>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</si>
  <si>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</si>
  <si>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</si>
  <si>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</si>
  <si>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</si>
  <si>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</si>
  <si>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</si>
  <si>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</si>
  <si>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</si>
  <si>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</si>
  <si>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</si>
  <si>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</si>
  <si>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</si>
  <si>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</si>
  <si>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</si>
  <si>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</si>
  <si>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</si>
  <si>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</si>
  <si>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</si>
  <si>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</si>
  <si>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</si>
  <si>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</si>
  <si>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</si>
  <si>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</si>
  <si>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</si>
  <si>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</si>
  <si>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</si>
  <si>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</si>
  <si>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</si>
  <si>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</si>
  <si>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</si>
  <si>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</si>
  <si>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</si>
  <si>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</si>
  <si>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</si>
  <si>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</si>
  <si>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</si>
  <si>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</si>
  <si>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</si>
  <si>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</si>
  <si>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</si>
  <si>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</si>
  <si>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</si>
  <si>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</si>
  <si>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</si>
  <si>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</si>
  <si>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</si>
  <si>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</si>
  <si>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</si>
  <si>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</si>
  <si>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</si>
  <si>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</si>
  <si>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</si>
  <si>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</si>
  <si>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</si>
  <si>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</si>
  <si>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</si>
  <si>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</si>
  <si>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</si>
  <si>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</si>
  <si>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</si>
  <si>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</si>
  <si>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</si>
  <si>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</si>
  <si>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</si>
  <si>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</si>
  <si>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</si>
  <si>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</si>
  <si>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</si>
  <si>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</si>
  <si>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</si>
  <si>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</si>
  <si>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</si>
  <si>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</si>
  <si>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</si>
  <si>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</si>
  <si>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</si>
  <si>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</si>
  <si>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</si>
  <si>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</si>
  <si>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</si>
  <si>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</si>
  <si>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</si>
  <si>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</si>
  <si>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</si>
  <si>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</si>
  <si>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</si>
  <si>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</si>
  <si>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</si>
  <si>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</si>
  <si>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</si>
  <si>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</si>
  <si>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</si>
  <si>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</si>
  <si>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</si>
  <si>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</si>
  <si>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</si>
  <si>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</si>
  <si>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</si>
  <si>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</si>
  <si>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</si>
  <si>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</si>
  <si>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</si>
  <si>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</si>
  <si>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</si>
  <si>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</si>
  <si>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</si>
  <si>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</si>
  <si>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</si>
  <si>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</si>
  <si>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</si>
  <si>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</si>
  <si>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</si>
  <si>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</si>
  <si>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</si>
  <si>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</si>
  <si>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</si>
  <si>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</si>
  <si>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</si>
  <si>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</si>
  <si>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</si>
  <si>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</si>
  <si>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</si>
  <si>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</si>
  <si>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</si>
  <si>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</si>
  <si>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</si>
  <si>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</si>
  <si>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</si>
  <si>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</si>
  <si>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</si>
  <si>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</si>
  <si>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</si>
  <si>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</si>
  <si>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</si>
  <si>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</si>
  <si>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</si>
  <si>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</si>
  <si>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</si>
  <si>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</si>
  <si>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</si>
  <si>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</si>
  <si>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</si>
  <si>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</si>
  <si>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</si>
  <si>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</si>
  <si>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</si>
  <si>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</si>
  <si>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</si>
  <si>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</si>
  <si>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</si>
  <si>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</si>
  <si>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</si>
  <si>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</si>
  <si>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</si>
  <si>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</si>
  <si>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</si>
  <si>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</si>
  <si>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</si>
  <si>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</si>
  <si>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</si>
  <si>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</si>
  <si>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</si>
  <si>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</si>
  <si>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</si>
  <si>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</si>
  <si>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</si>
  <si>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</si>
  <si>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</si>
  <si>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</si>
  <si>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</si>
  <si>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</si>
  <si>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</si>
  <si>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</si>
  <si>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</si>
  <si>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</si>
  <si>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</si>
  <si>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</si>
  <si>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</si>
  <si>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</si>
  <si>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</si>
  <si>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</si>
  <si>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</si>
  <si>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</si>
  <si>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</si>
  <si>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</si>
  <si>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</si>
  <si>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</si>
  <si>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</si>
  <si>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</si>
  <si>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</si>
  <si>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</si>
  <si>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</si>
  <si>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</si>
  <si>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</si>
  <si>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</si>
  <si>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</si>
  <si>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</si>
  <si>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</si>
  <si>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</si>
  <si>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</si>
  <si>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</si>
  <si>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</si>
  <si>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</si>
  <si>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</si>
  <si>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</si>
  <si>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</si>
  <si>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</si>
  <si>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</si>
  <si>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</si>
  <si>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</si>
  <si>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</si>
  <si>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</si>
  <si>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</si>
  <si>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</si>
  <si>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</si>
  <si>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</si>
  <si>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</si>
  <si>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</si>
  <si>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</si>
  <si>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</si>
  <si>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</si>
  <si>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</si>
  <si>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</si>
  <si>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</si>
  <si>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</si>
  <si>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</si>
  <si>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</si>
  <si>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</si>
  <si>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</si>
  <si>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</si>
  <si>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</si>
  <si>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</si>
  <si>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</si>
  <si>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</si>
  <si>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</si>
  <si>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</si>
  <si>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</si>
  <si>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</si>
  <si>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</si>
  <si>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</si>
  <si>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</si>
  <si>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</si>
  <si>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</si>
  <si>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</si>
  <si>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</si>
  <si>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</si>
  <si>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</si>
  <si>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</si>
  <si>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</si>
  <si>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</si>
  <si>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</si>
  <si>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</si>
  <si>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</si>
  <si>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</si>
  <si>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</si>
  <si>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</si>
  <si>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</si>
  <si>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</si>
  <si>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</si>
  <si>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</si>
  <si>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</si>
  <si>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</si>
  <si>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</si>
  <si>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</si>
  <si>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</si>
  <si>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</si>
  <si>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</si>
  <si>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</si>
  <si>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</si>
  <si>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</si>
  <si>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</si>
  <si>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</si>
  <si>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</si>
  <si>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</si>
  <si>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</si>
  <si>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</si>
  <si>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</si>
  <si>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</si>
  <si>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</si>
  <si>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</si>
  <si>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</si>
  <si>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</si>
  <si>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</si>
  <si>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</si>
  <si>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</si>
  <si>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</si>
  <si>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</si>
  <si>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</si>
  <si>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</si>
  <si>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</si>
  <si>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</si>
  <si>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</si>
  <si>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</si>
  <si>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</si>
  <si>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</si>
  <si>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</si>
  <si>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</si>
  <si>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</si>
  <si>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</si>
  <si>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</si>
  <si>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</si>
  <si>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</si>
  <si>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</si>
  <si>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</si>
  <si>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</si>
  <si>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</si>
  <si>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</si>
  <si>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</si>
  <si>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</si>
  <si>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</si>
  <si>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</si>
  <si>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</si>
  <si>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</si>
  <si>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</si>
  <si>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</si>
  <si>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</si>
  <si>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</si>
  <si>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</si>
  <si>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</si>
  <si>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</si>
  <si>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</si>
  <si>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</si>
  <si>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</si>
  <si>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</si>
  <si>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</si>
  <si>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</si>
  <si>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</si>
  <si>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</si>
  <si>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</si>
  <si>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</si>
  <si>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</si>
  <si>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</si>
  <si>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</si>
  <si>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</si>
  <si>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</si>
  <si>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</si>
  <si>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</si>
  <si>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</si>
  <si>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</si>
  <si>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</si>
  <si>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</si>
  <si>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</si>
  <si>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</si>
  <si>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</si>
  <si>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</si>
  <si>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</si>
  <si>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</si>
  <si>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</si>
  <si>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</si>
  <si>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</si>
  <si>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</si>
  <si>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</si>
  <si>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</si>
  <si>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</si>
  <si>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</si>
  <si>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</si>
  <si>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</si>
  <si>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</si>
  <si>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</si>
  <si>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</si>
  <si>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</si>
  <si>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</si>
  <si>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</si>
  <si>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</si>
  <si>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</si>
  <si>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</si>
  <si>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</si>
  <si>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</si>
  <si>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</si>
  <si>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</si>
  <si>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</si>
  <si>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</si>
  <si>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</si>
  <si>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</si>
  <si>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</si>
  <si>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</si>
  <si>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</si>
  <si>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</si>
  <si>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</si>
  <si>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</si>
  <si>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</si>
  <si>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</si>
  <si>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</si>
  <si>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</si>
  <si>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</si>
  <si>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</si>
  <si>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</si>
  <si>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</si>
  <si>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</si>
  <si>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</si>
  <si>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</si>
  <si>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</si>
  <si>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</si>
  <si>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</si>
  <si>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</si>
  <si>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</si>
  <si>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</si>
  <si>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</si>
  <si>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</si>
  <si>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</si>
  <si>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</si>
  <si>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</si>
  <si>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</si>
  <si>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</si>
  <si>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</si>
  <si>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</si>
  <si>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</si>
  <si>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</si>
  <si>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</si>
  <si>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</si>
  <si>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</si>
  <si>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</si>
  <si>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</si>
  <si>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</si>
  <si>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</si>
  <si>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</si>
  <si>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</si>
  <si>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</si>
  <si>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</si>
  <si>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</si>
  <si>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</si>
  <si>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</si>
  <si>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</si>
  <si>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</si>
  <si>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</si>
  <si>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</si>
  <si>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</si>
  <si>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</si>
  <si>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</si>
  <si>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</si>
  <si>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</si>
  <si>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</si>
  <si>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</si>
  <si>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</si>
  <si>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</si>
  <si>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</si>
  <si>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</si>
  <si>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</si>
  <si>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</si>
  <si>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</si>
  <si>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</si>
  <si>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</si>
  <si>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</si>
  <si>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</si>
  <si>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</si>
  <si>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</si>
  <si>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</si>
  <si>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</si>
  <si>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</si>
  <si>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</si>
  <si>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</si>
  <si>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</si>
  <si>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</si>
  <si>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</si>
  <si>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</si>
  <si>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</si>
  <si>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</si>
  <si>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</si>
  <si>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</si>
  <si>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</si>
  <si>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</si>
  <si>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</si>
  <si>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</si>
  <si>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</si>
  <si>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</si>
  <si>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</si>
  <si>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</si>
  <si>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</si>
  <si>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</si>
  <si>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</si>
  <si>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</si>
  <si>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</si>
  <si>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</si>
  <si>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</si>
  <si>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</si>
  <si>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</si>
  <si>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</si>
  <si>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</si>
  <si>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</si>
  <si>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</si>
  <si>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</si>
  <si>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</si>
  <si>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</si>
  <si>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</si>
  <si>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</si>
  <si>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</si>
  <si>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</si>
  <si>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</si>
  <si>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</si>
  <si>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</si>
  <si>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</si>
  <si>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</si>
  <si>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</si>
  <si>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</si>
  <si>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</si>
  <si>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</si>
  <si>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</si>
  <si>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</si>
  <si>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</si>
  <si>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</si>
  <si>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</si>
  <si>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</si>
  <si>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</si>
  <si>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</si>
  <si>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</si>
  <si>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</si>
  <si>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</si>
  <si>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</si>
  <si>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</si>
  <si>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</si>
  <si>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</si>
  <si>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</si>
  <si>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</si>
  <si>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</si>
  <si>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</si>
  <si>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</si>
  <si>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</si>
  <si>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</si>
  <si>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</si>
  <si>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</si>
  <si>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</si>
  <si>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</si>
  <si>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</si>
  <si>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</si>
  <si>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</si>
  <si>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</si>
  <si>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</si>
  <si>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</si>
  <si>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</si>
  <si>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</si>
  <si>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</si>
  <si>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</si>
  <si>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</si>
  <si>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</si>
  <si>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</si>
  <si>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</si>
  <si>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</si>
  <si>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</si>
  <si>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</si>
  <si>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</si>
  <si>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</si>
  <si>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</si>
  <si>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</si>
  <si>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</si>
  <si>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</si>
  <si>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</si>
  <si>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</si>
  <si>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</si>
  <si>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</si>
  <si>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</si>
  <si>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</si>
  <si>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</si>
  <si>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</si>
  <si>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</si>
  <si>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</si>
  <si>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</si>
  <si>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</si>
  <si>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</si>
  <si>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</si>
  <si>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</si>
  <si>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</si>
  <si>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</si>
  <si>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</si>
  <si>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</si>
  <si>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</si>
  <si>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</si>
  <si>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</si>
  <si>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</si>
  <si>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</si>
  <si>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</si>
  <si>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</si>
  <si>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</si>
  <si>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</si>
  <si>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</si>
  <si>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</si>
  <si>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</si>
  <si>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</si>
  <si>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</si>
  <si>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</si>
  <si>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</si>
  <si>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</si>
  <si>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</si>
  <si>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</si>
  <si>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</si>
  <si>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</si>
  <si>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</si>
  <si>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</si>
  <si>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</si>
  <si>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</si>
  <si>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</si>
  <si>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</si>
  <si>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</si>
  <si>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</si>
  <si>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</si>
  <si>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</si>
  <si>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</si>
  <si>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</si>
  <si>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</si>
  <si>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</si>
  <si>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</si>
  <si>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</si>
  <si>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</si>
  <si>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</si>
  <si>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</si>
  <si>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</si>
  <si>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</si>
  <si>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</si>
  <si>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</si>
  <si>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</si>
  <si>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</si>
  <si>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</si>
  <si>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</si>
  <si>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</si>
  <si>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</si>
  <si>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</si>
  <si>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</si>
  <si>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</si>
  <si>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</si>
  <si>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</si>
  <si>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</si>
  <si>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</si>
  <si>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</si>
  <si>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</si>
  <si>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</si>
  <si>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</si>
  <si>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</si>
  <si>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</si>
  <si>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</si>
  <si>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</si>
  <si>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</si>
  <si>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</si>
  <si>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</si>
  <si>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</si>
  <si>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</si>
  <si>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</si>
  <si>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</si>
  <si>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</si>
  <si>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</si>
  <si>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</si>
  <si>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</si>
  <si>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</si>
  <si>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</si>
  <si>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</si>
  <si>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</si>
  <si>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</si>
  <si>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</si>
  <si>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</si>
  <si>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</si>
  <si>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</si>
  <si>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</si>
  <si>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</si>
  <si>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</si>
  <si>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</si>
  <si>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</si>
  <si>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</si>
  <si>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</si>
  <si>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</si>
  <si>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</si>
  <si>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</si>
  <si>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</si>
  <si>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</si>
  <si>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</si>
  <si>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</si>
  <si>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</si>
  <si>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</si>
  <si>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</si>
  <si>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</si>
  <si>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</si>
  <si>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</si>
  <si>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</si>
  <si>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</si>
  <si>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</si>
  <si>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</si>
  <si>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</si>
  <si>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</si>
  <si>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</si>
  <si>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</si>
  <si>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</si>
  <si>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</si>
  <si>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</si>
  <si>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</si>
  <si>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</si>
  <si>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</si>
  <si>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</si>
  <si>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</si>
  <si>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</si>
  <si>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</si>
  <si>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</si>
  <si>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</si>
  <si>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</si>
  <si>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</si>
  <si>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</si>
  <si>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</si>
  <si>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</si>
  <si>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</si>
  <si>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</si>
  <si>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</si>
  <si>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</si>
  <si>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</si>
  <si>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</si>
  <si>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</si>
  <si>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</si>
  <si>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</si>
  <si>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</si>
  <si>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</si>
  <si>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</si>
  <si>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</si>
  <si>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</si>
  <si>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</si>
  <si>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</si>
  <si>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</si>
  <si>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</si>
  <si>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</si>
  <si>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</si>
  <si>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</si>
  <si>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</si>
  <si>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</si>
  <si>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</si>
  <si>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</si>
  <si>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</si>
  <si>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</si>
  <si>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</si>
  <si>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</si>
  <si>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</si>
  <si>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</si>
  <si>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</si>
  <si>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</si>
  <si>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</si>
  <si>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</si>
  <si>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</si>
  <si>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</si>
  <si>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</si>
  <si>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</si>
  <si>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</si>
  <si>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</si>
  <si>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</si>
  <si>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</si>
  <si>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</si>
  <si>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</si>
  <si>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</si>
  <si>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</si>
  <si>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</si>
  <si>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</si>
  <si>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</si>
  <si>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</si>
  <si>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</si>
  <si>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</si>
  <si>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</si>
  <si>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</si>
  <si>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</si>
  <si>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</si>
  <si>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</si>
  <si>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</si>
  <si>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</si>
  <si>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</si>
  <si>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</si>
  <si>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</si>
  <si>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</si>
  <si>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</si>
  <si>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</si>
  <si>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</si>
  <si>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</si>
  <si>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</si>
  <si>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</si>
  <si>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</si>
  <si>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</si>
  <si>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</si>
  <si>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</si>
  <si>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</si>
  <si>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</si>
  <si>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</si>
  <si>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</si>
  <si>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</si>
  <si>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</si>
  <si>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</si>
  <si>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</si>
  <si>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</si>
  <si>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</si>
  <si>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</si>
  <si>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</si>
  <si>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</si>
  <si>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</si>
  <si>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</si>
  <si>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</si>
  <si>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</si>
  <si>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</si>
  <si>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</si>
  <si>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</si>
  <si>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</si>
  <si>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</si>
  <si>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</si>
  <si>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</si>
  <si>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</si>
  <si>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</si>
  <si>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</si>
  <si>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</si>
  <si>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</si>
  <si>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</si>
  <si>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</si>
  <si>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</si>
  <si>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</si>
  <si>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</si>
  <si>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</si>
  <si>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</si>
  <si>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</si>
  <si>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</si>
  <si>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</si>
  <si>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</si>
  <si>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</si>
  <si>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</si>
  <si>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</si>
  <si>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</si>
  <si>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</si>
  <si>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</si>
  <si>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</si>
  <si>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</si>
  <si>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</si>
  <si>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</si>
  <si>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</si>
  <si>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</si>
  <si>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</si>
  <si>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</si>
  <si>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</si>
  <si>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</si>
  <si>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</si>
  <si>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</si>
  <si>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</si>
  <si>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</si>
  <si>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</si>
  <si>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</si>
  <si>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</si>
  <si>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</si>
  <si>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</si>
  <si>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</si>
  <si>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</si>
  <si>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</si>
  <si>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</si>
  <si>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</si>
  <si>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</si>
  <si>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</si>
  <si>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</si>
  <si>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</si>
  <si>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</si>
  <si>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</si>
  <si>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</si>
  <si>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</si>
  <si>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</si>
  <si>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</si>
  <si>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</si>
  <si>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</si>
  <si>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</si>
  <si>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</si>
  <si>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</si>
  <si>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</si>
  <si>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</si>
  <si>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</si>
  <si>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</si>
  <si>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</si>
  <si>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</si>
  <si>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</si>
  <si>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</si>
  <si>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</si>
  <si>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</si>
  <si>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</si>
  <si>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</si>
  <si>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</si>
  <si>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</si>
  <si>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</si>
  <si>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</si>
  <si>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</si>
  <si>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</si>
  <si>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</si>
  <si>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</si>
  <si>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</si>
  <si>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</si>
  <si>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</si>
  <si>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</si>
  <si>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</si>
  <si>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</si>
  <si>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</si>
  <si>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</si>
  <si>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</si>
  <si>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</si>
  <si>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</si>
  <si>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</si>
  <si>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</si>
  <si>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</si>
  <si>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</si>
  <si>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</si>
  <si>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</si>
  <si>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</si>
  <si>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</si>
  <si>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</si>
  <si>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</si>
  <si>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</si>
  <si>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</si>
  <si>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</si>
  <si>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</si>
  <si>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</si>
  <si>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</si>
  <si>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</si>
  <si>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</si>
  <si>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</si>
  <si>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</si>
  <si>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</si>
  <si>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</si>
  <si>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</si>
  <si>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</si>
  <si>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</si>
  <si>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</si>
  <si>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</si>
  <si>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</si>
  <si>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</si>
  <si>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</si>
  <si>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</si>
  <si>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</si>
  <si>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</si>
  <si>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</si>
  <si>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</si>
  <si>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</si>
  <si>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</si>
  <si>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</si>
  <si>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</si>
  <si>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</si>
  <si>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</si>
  <si>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</si>
  <si>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</si>
  <si>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</si>
  <si>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</si>
  <si>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</si>
  <si>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</si>
  <si>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</si>
  <si>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</si>
  <si>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</si>
  <si>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</si>
  <si>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</si>
  <si>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</si>
  <si>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</si>
  <si>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</si>
  <si>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</si>
  <si>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</si>
  <si>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</si>
  <si>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</si>
  <si>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</si>
  <si>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</si>
  <si>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</si>
  <si>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</si>
  <si>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</si>
  <si>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</si>
  <si>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</si>
  <si>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</si>
  <si>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</si>
  <si>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</si>
  <si>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</si>
  <si>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</si>
  <si>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</si>
  <si>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</si>
  <si>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</si>
  <si>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</si>
  <si>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</si>
  <si>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</si>
  <si>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</si>
  <si>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</si>
  <si>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</si>
  <si>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</si>
  <si>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</si>
  <si>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</si>
  <si>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</si>
  <si>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</si>
  <si>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</si>
  <si>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</si>
  <si>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</si>
  <si>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</si>
  <si>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</si>
  <si>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</si>
  <si>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</si>
  <si>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</si>
  <si>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</si>
  <si>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</si>
  <si>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</si>
  <si>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</si>
  <si>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</si>
  <si>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</si>
  <si>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</si>
  <si>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</si>
  <si>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</si>
  <si>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</si>
  <si>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</si>
  <si>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</si>
  <si>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</si>
  <si>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</si>
  <si>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</si>
  <si>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</si>
  <si>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</si>
  <si>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</si>
  <si>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</si>
  <si>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</si>
  <si>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</si>
  <si>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</si>
  <si>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</si>
  <si>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</si>
  <si>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</si>
  <si>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</si>
  <si>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</si>
  <si>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</si>
  <si>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</si>
  <si>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</si>
  <si>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</si>
  <si>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</si>
  <si>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</si>
  <si>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</si>
  <si>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</si>
  <si>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</si>
  <si>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</si>
  <si>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</si>
  <si>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</si>
  <si>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</si>
  <si>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</si>
  <si>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</si>
  <si>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</si>
  <si>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</si>
  <si>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</si>
  <si>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</si>
  <si>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</si>
  <si>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</si>
  <si>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</si>
  <si>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</si>
  <si>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</si>
  <si>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</si>
  <si>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</si>
  <si>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</si>
  <si>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</si>
  <si>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</si>
  <si>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</si>
  <si>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</si>
  <si>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</si>
  <si>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</si>
  <si>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</si>
  <si>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</si>
  <si>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</si>
  <si>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</si>
  <si>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</si>
  <si>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</si>
  <si>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</si>
  <si>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</si>
  <si>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</si>
  <si>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</si>
  <si>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</si>
  <si>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</si>
  <si>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</si>
  <si>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</si>
  <si>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</si>
  <si>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</si>
  <si>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</si>
  <si>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</si>
  <si>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</si>
  <si>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</si>
  <si>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</si>
  <si>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</si>
  <si>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</si>
  <si>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</si>
  <si>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</si>
  <si>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</si>
  <si>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</si>
  <si>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</si>
  <si>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</si>
  <si>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</si>
  <si>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</si>
  <si>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</si>
  <si>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</si>
  <si>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</si>
  <si>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</si>
  <si>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</si>
  <si>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</si>
  <si>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</si>
  <si>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</si>
  <si>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</si>
  <si>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</si>
  <si>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</si>
  <si>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</si>
  <si>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</si>
  <si>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</si>
  <si>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</si>
  <si>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</si>
  <si>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</si>
  <si>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</si>
  <si>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</si>
  <si>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</si>
  <si>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</si>
  <si>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</si>
  <si>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</si>
  <si>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</si>
  <si>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</si>
  <si>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</si>
  <si>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</si>
  <si>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</si>
  <si>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</si>
  <si>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</si>
  <si>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</si>
  <si>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</si>
  <si>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</si>
  <si>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</si>
  <si>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</si>
  <si>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</si>
  <si>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</si>
  <si>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</si>
  <si>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</si>
  <si>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</si>
  <si>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</si>
  <si>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</si>
  <si>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</si>
  <si>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</si>
  <si>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</si>
  <si>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</si>
  <si>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</si>
  <si>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</si>
  <si>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</si>
  <si>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</si>
  <si>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</si>
  <si>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</si>
  <si>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</si>
  <si>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</si>
  <si>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</si>
  <si>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</si>
  <si>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</si>
  <si>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</si>
  <si>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</si>
  <si>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</si>
  <si>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</si>
  <si>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</si>
  <si>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</si>
  <si>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</si>
  <si>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</si>
  <si>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</si>
  <si>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</si>
  <si>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</si>
  <si>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</si>
  <si>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</si>
  <si>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</si>
  <si>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</si>
  <si>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</si>
  <si>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</si>
  <si>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</si>
  <si>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</si>
  <si>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</si>
  <si>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</si>
  <si>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</si>
  <si>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</si>
  <si>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</si>
  <si>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</si>
  <si>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</si>
  <si>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</si>
  <si>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</si>
  <si>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</si>
  <si>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</si>
  <si>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</si>
  <si>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</si>
  <si>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</si>
  <si>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</si>
  <si>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</si>
  <si>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</si>
  <si>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</si>
  <si>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</si>
  <si>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</si>
  <si>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</si>
  <si>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</si>
  <si>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</si>
  <si>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</si>
  <si>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</si>
  <si>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</si>
  <si>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</si>
  <si>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</si>
  <si>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</si>
  <si>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</si>
  <si>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</si>
  <si>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</si>
  <si>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</si>
  <si>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</si>
  <si>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</si>
  <si>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</si>
  <si>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</si>
  <si>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</si>
  <si>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</si>
  <si>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</si>
  <si>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</si>
  <si>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</si>
  <si>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</si>
  <si>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</si>
  <si>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</si>
  <si>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</si>
  <si>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</si>
  <si>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</si>
  <si>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</si>
  <si>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</si>
  <si>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</si>
  <si>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</si>
  <si>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</si>
  <si>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</si>
  <si>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</si>
  <si>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</si>
  <si>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</si>
  <si>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</si>
  <si>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</si>
  <si>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</si>
  <si>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</si>
  <si>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</si>
  <si>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</si>
  <si>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</si>
  <si>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</si>
  <si>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</si>
  <si>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</si>
  <si>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</si>
  <si>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</si>
  <si>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</si>
  <si>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</si>
  <si>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</si>
  <si>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</si>
  <si>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</si>
  <si>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</si>
  <si>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</si>
  <si>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</si>
  <si>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</si>
  <si>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</si>
  <si>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</si>
  <si>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</si>
  <si>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</si>
  <si>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</si>
  <si>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</si>
  <si>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</si>
  <si>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</si>
  <si>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</si>
  <si>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</si>
  <si>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</si>
  <si>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</si>
  <si>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</si>
  <si>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</si>
  <si>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</si>
  <si>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</si>
  <si>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</si>
  <si>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</si>
  <si>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</si>
  <si>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</si>
  <si>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</si>
  <si>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</si>
  <si>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</si>
  <si>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</si>
  <si>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</si>
  <si>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</si>
  <si>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</si>
  <si>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</si>
  <si>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</si>
  <si>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</si>
  <si>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</si>
  <si>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</si>
  <si>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</si>
  <si>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</si>
  <si>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</si>
  <si>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</si>
  <si>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</si>
  <si>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</si>
  <si>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</si>
  <si>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</si>
  <si>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</si>
  <si>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</si>
  <si>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</si>
  <si>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</si>
  <si>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</si>
  <si>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</si>
  <si>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</si>
  <si>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</si>
  <si>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</si>
  <si>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</si>
  <si>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</si>
  <si>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</si>
  <si>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</si>
  <si>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</si>
  <si>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</si>
  <si>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</si>
  <si>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</si>
  <si>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</si>
  <si>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</si>
  <si>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</si>
  <si>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</si>
  <si>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</si>
  <si>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</si>
  <si>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</si>
  <si>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</si>
  <si>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</si>
  <si>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</si>
  <si>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</si>
  <si>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</si>
  <si>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</si>
  <si>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</si>
  <si>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</si>
  <si>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</si>
  <si>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</si>
  <si>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</si>
  <si>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</si>
  <si>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</si>
  <si>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</si>
  <si>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</si>
  <si>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</si>
  <si>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</si>
  <si>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</si>
  <si>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</si>
  <si>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</si>
  <si>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</si>
  <si>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</si>
  <si>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</si>
  <si>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</si>
  <si>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</si>
  <si>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</si>
  <si>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</si>
  <si>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</si>
  <si>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</si>
  <si>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</si>
  <si>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</si>
  <si>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</si>
  <si>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</si>
  <si>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</si>
  <si>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</si>
  <si>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</si>
  <si>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</si>
  <si>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</si>
  <si>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</si>
  <si>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</si>
  <si>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</si>
  <si>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</si>
  <si>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</si>
  <si>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</si>
  <si>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</si>
  <si>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</si>
  <si>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</si>
  <si>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</si>
  <si>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</si>
  <si>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</si>
  <si>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</si>
  <si>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</si>
  <si>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</si>
  <si>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</si>
  <si>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</si>
  <si>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</si>
  <si>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</si>
  <si>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</si>
  <si>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</si>
  <si>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</si>
  <si>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</si>
  <si>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</si>
  <si>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</si>
  <si>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</si>
  <si>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</si>
  <si>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</si>
  <si>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</si>
  <si>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</si>
  <si>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</si>
  <si>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</si>
  <si>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</si>
  <si>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</si>
  <si>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</si>
  <si>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</si>
  <si>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</si>
  <si>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</si>
  <si>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</si>
  <si>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</si>
  <si>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</si>
  <si>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</si>
  <si>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</si>
  <si>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</si>
  <si>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</si>
  <si>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</si>
  <si>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</si>
  <si>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</si>
  <si>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</si>
  <si>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</si>
  <si>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</si>
  <si>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</si>
  <si>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</si>
  <si>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</si>
  <si>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</si>
  <si>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</si>
  <si>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</si>
  <si>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</si>
  <si>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</si>
  <si>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</si>
  <si>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</si>
  <si>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</si>
  <si>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</si>
  <si>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</si>
  <si>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</si>
  <si>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</si>
  <si>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</si>
  <si>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</si>
  <si>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</si>
  <si>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</si>
  <si>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</si>
  <si>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</si>
  <si>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</si>
  <si>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</si>
  <si>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</si>
  <si>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</si>
  <si>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</si>
  <si>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</si>
  <si>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</si>
  <si>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</si>
  <si>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</si>
  <si>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</si>
  <si>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</si>
  <si>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</si>
  <si>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</si>
  <si>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</si>
  <si>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</si>
  <si>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</si>
  <si>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</si>
  <si>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</si>
  <si>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</si>
  <si>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</si>
  <si>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</si>
  <si>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</si>
  <si>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</si>
  <si>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</si>
  <si>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</si>
  <si>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</si>
  <si>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</si>
  <si>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</si>
  <si>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</si>
  <si>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</si>
  <si>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</si>
  <si>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</si>
  <si>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</si>
  <si>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</si>
  <si>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</si>
  <si>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</si>
  <si>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</si>
  <si>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</si>
  <si>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</si>
  <si>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</si>
  <si>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</si>
  <si>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</si>
  <si>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</si>
  <si>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</si>
  <si>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</si>
  <si>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</si>
  <si>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</si>
  <si>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</si>
  <si>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</si>
  <si>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</si>
  <si>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</si>
  <si>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</si>
  <si>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</si>
  <si>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</si>
  <si>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</si>
  <si>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</si>
  <si>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</si>
  <si>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</si>
  <si>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</si>
  <si>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</si>
  <si>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</si>
  <si>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</si>
  <si>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</si>
  <si>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</si>
  <si>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</si>
  <si>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</si>
  <si>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</si>
  <si>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</si>
  <si>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</si>
  <si>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</si>
  <si>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</si>
  <si>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</si>
  <si>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</si>
  <si>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</si>
  <si>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</si>
  <si>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</si>
  <si>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</si>
  <si>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</si>
  <si>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</si>
  <si>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</si>
  <si>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</si>
  <si>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</si>
  <si>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</si>
  <si>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</si>
  <si>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</si>
  <si>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</si>
  <si>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</si>
  <si>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</si>
  <si>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</si>
  <si>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</si>
  <si>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</si>
  <si>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</si>
  <si>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</si>
  <si>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</si>
  <si>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</si>
  <si>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</si>
  <si>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</si>
  <si>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</si>
  <si>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</si>
  <si>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</si>
  <si>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</si>
  <si>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</si>
  <si>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</si>
  <si>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</si>
  <si>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</si>
  <si>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</si>
  <si>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</si>
  <si>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</si>
  <si>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</si>
  <si>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</si>
  <si>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</si>
  <si>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</si>
  <si>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</si>
  <si>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</si>
  <si>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</si>
  <si>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</si>
  <si>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</si>
  <si>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</si>
  <si>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</si>
  <si>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</si>
  <si>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</si>
  <si>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</si>
  <si>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</si>
  <si>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</si>
  <si>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</si>
  <si>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</si>
  <si>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</si>
  <si>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</si>
  <si>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</si>
  <si>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</si>
  <si>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</si>
  <si>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</si>
  <si>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</si>
  <si>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</si>
  <si>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</si>
  <si>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</si>
  <si>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</si>
  <si>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</si>
  <si>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</si>
  <si>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</si>
  <si>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</si>
  <si>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</si>
  <si>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</si>
  <si>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</si>
  <si>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</si>
  <si>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</si>
  <si>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</si>
  <si>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</si>
  <si>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</si>
  <si>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</si>
  <si>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</si>
  <si>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</si>
  <si>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</si>
  <si>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</si>
  <si>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</si>
  <si>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</si>
  <si>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</si>
  <si>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</si>
  <si>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</si>
  <si>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</si>
  <si>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</si>
  <si>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</si>
  <si>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</si>
  <si>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</si>
  <si>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</si>
  <si>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</si>
  <si>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</si>
  <si>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</si>
  <si>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</si>
  <si>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</si>
  <si>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</si>
  <si>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</si>
  <si>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</si>
  <si>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</si>
  <si>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</si>
  <si>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</si>
  <si>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</si>
  <si>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</si>
  <si>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</si>
  <si>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</si>
  <si>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</si>
  <si>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</si>
  <si>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</si>
  <si>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</si>
  <si>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</si>
  <si>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</si>
  <si>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</si>
  <si>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</si>
  <si>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</si>
  <si>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</si>
  <si>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</si>
  <si>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</si>
  <si>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</si>
  <si>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</si>
  <si>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</si>
  <si>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</si>
  <si>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</si>
  <si>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</si>
  <si>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</si>
  <si>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</si>
  <si>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</si>
  <si>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</si>
  <si>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</si>
  <si>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</si>
  <si>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</si>
  <si>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</si>
  <si>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</si>
  <si>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</si>
  <si>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</si>
  <si>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</si>
  <si>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</si>
  <si>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</si>
  <si>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</si>
  <si>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</si>
  <si>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</si>
  <si>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</si>
  <si>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</si>
  <si>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</si>
  <si>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</si>
  <si>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</si>
  <si>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</si>
  <si>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</si>
  <si>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</si>
  <si>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</si>
  <si>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</si>
  <si>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</si>
  <si>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</si>
  <si>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</si>
  <si>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</si>
  <si>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</si>
  <si>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</si>
  <si>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</si>
  <si>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</si>
  <si>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</si>
  <si>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</si>
  <si>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</si>
  <si>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</si>
  <si>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</si>
  <si>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</si>
  <si>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</si>
  <si>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</si>
  <si>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</si>
  <si>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</si>
  <si>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</si>
  <si>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</si>
  <si>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</si>
  <si>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</si>
  <si>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</si>
  <si>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</si>
  <si>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</si>
  <si>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</si>
  <si>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</si>
  <si>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</si>
  <si>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</si>
  <si>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</si>
  <si>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</si>
  <si>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</si>
  <si>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</si>
  <si>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</si>
  <si>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</si>
  <si>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</si>
  <si>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</si>
  <si>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</si>
  <si>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</si>
  <si>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</si>
  <si>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</si>
  <si>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</si>
  <si>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</si>
  <si>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</si>
  <si>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</si>
  <si>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</si>
  <si>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</si>
  <si>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</si>
  <si>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</si>
  <si>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</si>
  <si>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</si>
  <si>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</si>
  <si>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</si>
  <si>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</si>
  <si>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</si>
  <si>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</si>
  <si>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</si>
  <si>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</si>
  <si>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</si>
  <si>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</si>
  <si>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</si>
  <si>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</si>
  <si>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</si>
  <si>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</si>
  <si>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</si>
  <si>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</si>
  <si>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</si>
  <si>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</si>
  <si>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</si>
  <si>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</si>
  <si>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</si>
  <si>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</si>
  <si>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</si>
  <si>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</si>
  <si>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</si>
  <si>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</si>
  <si>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</si>
  <si>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</si>
  <si>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</si>
  <si>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</si>
  <si>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</si>
  <si>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</si>
  <si>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</si>
  <si>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</si>
  <si>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</si>
  <si>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</si>
  <si>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</si>
  <si>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</si>
  <si>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</si>
  <si>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</si>
  <si>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</si>
  <si>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</si>
  <si>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</si>
  <si>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</si>
  <si>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</si>
  <si>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</si>
  <si>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</si>
  <si>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</si>
  <si>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</si>
  <si>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</si>
  <si>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</si>
  <si>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</si>
  <si>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</si>
  <si>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</si>
  <si>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</si>
  <si>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</si>
  <si>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</si>
  <si>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</si>
  <si>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</si>
  <si>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</si>
  <si>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</si>
  <si>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</si>
  <si>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</si>
  <si>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</si>
  <si>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</si>
  <si>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</si>
  <si>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</si>
  <si>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</si>
  <si>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</si>
  <si>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</si>
  <si>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</si>
  <si>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</si>
  <si>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</si>
  <si>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</si>
  <si>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</si>
  <si>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</si>
  <si>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</si>
  <si>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</si>
  <si>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</si>
  <si>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</si>
  <si>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</si>
  <si>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</si>
  <si>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</si>
  <si>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</si>
  <si>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</si>
  <si>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</si>
  <si>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</si>
  <si>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</si>
  <si>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</si>
  <si>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</si>
  <si>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</si>
  <si>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</si>
  <si>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</si>
  <si>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</si>
  <si>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</si>
  <si>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</si>
  <si>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</si>
  <si>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</si>
  <si>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</si>
  <si>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</si>
  <si>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</si>
  <si>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</si>
  <si>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</si>
  <si>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</si>
  <si>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</si>
  <si>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</si>
  <si>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</si>
  <si>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</si>
  <si>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</si>
  <si>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</si>
  <si>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</si>
  <si>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</si>
  <si>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</si>
  <si>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</si>
  <si>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</si>
  <si>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</si>
  <si>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</si>
  <si>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</si>
  <si>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</si>
  <si>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</si>
  <si>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</si>
  <si>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</si>
  <si>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</si>
  <si>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</si>
  <si>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</si>
  <si>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</si>
  <si>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</si>
  <si>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</si>
  <si>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</si>
  <si>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</si>
  <si>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</si>
  <si>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</si>
  <si>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</si>
  <si>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</si>
  <si>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</si>
  <si>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</si>
  <si>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</si>
  <si>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</si>
  <si>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</si>
  <si>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</si>
  <si>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</si>
  <si>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</si>
  <si>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</si>
  <si>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</si>
  <si>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</si>
  <si>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</si>
  <si>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</si>
  <si>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</si>
  <si>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</si>
  <si>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</si>
  <si>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</si>
  <si>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</si>
  <si>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</si>
  <si>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</si>
  <si>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</si>
  <si>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</si>
  <si>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</si>
  <si>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</si>
  <si>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</si>
  <si>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</si>
  <si>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</si>
  <si>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</si>
  <si>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</si>
  <si>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</si>
  <si>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</si>
  <si>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</si>
  <si>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</si>
  <si>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</si>
  <si>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</si>
  <si>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</si>
  <si>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</si>
  <si>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</si>
  <si>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</si>
  <si>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</si>
  <si>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</si>
  <si>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</si>
  <si>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</si>
  <si>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</si>
  <si>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</si>
  <si>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</si>
  <si>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</si>
  <si>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</si>
  <si>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</si>
  <si>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</si>
  <si>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</si>
  <si>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</si>
  <si>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</si>
  <si>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</si>
  <si>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</si>
  <si>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</si>
  <si>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</si>
  <si>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</si>
  <si>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</si>
  <si>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</si>
  <si>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</si>
  <si>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</si>
  <si>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</si>
  <si>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</si>
  <si>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</si>
  <si>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</si>
  <si>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</si>
  <si>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</si>
  <si>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</si>
  <si>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</si>
  <si>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</si>
  <si>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</si>
  <si>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</si>
  <si>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</si>
  <si>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</si>
  <si>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</si>
  <si>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</si>
  <si>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</si>
  <si>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</si>
  <si>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</si>
  <si>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</si>
  <si>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</si>
  <si>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</si>
  <si>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</si>
  <si>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</si>
  <si>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</si>
  <si>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</si>
  <si>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</si>
  <si>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</si>
  <si>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</si>
  <si>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</si>
  <si>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</si>
  <si>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</si>
  <si>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</si>
  <si>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</si>
  <si>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</si>
  <si>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</si>
  <si>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</si>
  <si>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</si>
  <si>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</si>
  <si>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</si>
  <si>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</si>
  <si>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</si>
  <si>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</si>
  <si>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</si>
  <si>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</si>
  <si>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</si>
  <si>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</si>
  <si>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</si>
  <si>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</si>
  <si>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</si>
  <si>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</si>
  <si>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</si>
  <si>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</si>
  <si>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</si>
  <si>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</si>
  <si>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</si>
  <si>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</si>
  <si>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</si>
  <si>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</si>
  <si>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</si>
  <si>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</si>
  <si>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</si>
  <si>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</si>
  <si>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</si>
  <si>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</si>
  <si>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</si>
  <si>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</si>
  <si>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</si>
  <si>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</si>
  <si>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</si>
  <si>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</si>
  <si>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</si>
  <si>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</si>
  <si>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</si>
  <si>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</si>
  <si>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</si>
  <si>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</si>
  <si>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</si>
  <si>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</si>
  <si>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</si>
  <si>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</si>
  <si>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</si>
  <si>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</si>
  <si>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</si>
  <si>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</si>
  <si>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</si>
  <si>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</si>
  <si>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</si>
  <si>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</si>
  <si>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</si>
  <si>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</si>
  <si>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</si>
  <si>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</si>
  <si>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</si>
  <si>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</si>
  <si>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</si>
  <si>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</si>
  <si>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</si>
  <si>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</si>
  <si>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</si>
  <si>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</si>
  <si>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</si>
  <si>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</si>
  <si>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</si>
  <si>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</si>
  <si>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</si>
  <si>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</si>
  <si>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</si>
  <si>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</si>
  <si>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</si>
  <si>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</si>
  <si>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</si>
  <si>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</si>
  <si>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</si>
  <si>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</si>
  <si>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</si>
  <si>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</si>
  <si>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</si>
  <si>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</si>
  <si>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</si>
  <si>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</si>
  <si>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</si>
  <si>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</si>
  <si>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</si>
  <si>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</si>
  <si>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</si>
  <si>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</si>
  <si>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</si>
  <si>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</si>
  <si>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</si>
  <si>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</si>
  <si>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</si>
  <si>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</si>
  <si>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</si>
  <si>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</si>
  <si>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</si>
  <si>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</si>
  <si>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</si>
  <si>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</si>
  <si>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</si>
  <si>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</si>
  <si>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</si>
  <si>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</si>
  <si>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</si>
  <si>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</si>
  <si>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</si>
  <si>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</si>
  <si>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</si>
  <si>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</si>
  <si>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</si>
  <si>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</si>
  <si>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</si>
  <si>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</si>
  <si>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</si>
  <si>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</si>
  <si>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</si>
  <si>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</si>
  <si>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</si>
  <si>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</si>
  <si>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</si>
  <si>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</si>
  <si>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</si>
  <si>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</si>
  <si>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</si>
  <si>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</si>
  <si>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</si>
  <si>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</si>
  <si>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</si>
  <si>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</si>
  <si>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</si>
  <si>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</si>
  <si>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</si>
  <si>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</si>
  <si>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</si>
  <si>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</si>
  <si>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</si>
  <si>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</si>
  <si>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</si>
  <si>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</si>
  <si>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</si>
  <si>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</si>
  <si>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</si>
  <si>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</si>
  <si>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</si>
  <si>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</si>
  <si>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</si>
  <si>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</si>
  <si>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</si>
  <si>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</si>
  <si>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</si>
  <si>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</si>
  <si>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</si>
  <si>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</si>
  <si>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</si>
  <si>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</si>
  <si>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</si>
  <si>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</si>
  <si>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</si>
  <si>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</si>
  <si>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</si>
  <si>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</si>
  <si>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</si>
  <si>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</si>
  <si>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</si>
  <si>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</si>
  <si>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</si>
  <si>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</si>
  <si>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</si>
  <si>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</si>
  <si>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</si>
  <si>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</si>
  <si>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</si>
  <si>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</si>
  <si>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</si>
  <si>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</si>
  <si>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</si>
  <si>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</si>
  <si>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</si>
  <si>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</si>
  <si>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</si>
  <si>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</si>
  <si>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</si>
  <si>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</si>
  <si>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</si>
  <si>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</si>
  <si>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</si>
  <si>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</si>
  <si>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</si>
  <si>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</si>
  <si>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</si>
  <si>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</si>
  <si>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</si>
  <si>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</si>
  <si>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</si>
  <si>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</si>
  <si>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</si>
  <si>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</si>
  <si>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</si>
  <si>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</si>
  <si>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</si>
  <si>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</si>
  <si>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</si>
  <si>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</si>
  <si>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</si>
  <si>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</si>
  <si>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</si>
  <si>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</si>
  <si>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</si>
  <si>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</si>
  <si>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</si>
  <si>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</si>
  <si>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</si>
  <si>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</si>
  <si>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</si>
  <si>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</si>
  <si>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</si>
  <si>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</si>
  <si>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</si>
  <si>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</si>
  <si>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</si>
  <si>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</si>
  <si>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</si>
  <si>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</si>
  <si>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</si>
  <si>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</si>
  <si>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</si>
  <si>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</si>
  <si>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</si>
  <si>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</si>
  <si>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</si>
  <si>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</si>
  <si>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</si>
  <si>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</si>
  <si>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</si>
  <si>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</si>
  <si>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</si>
  <si>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</si>
  <si>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</si>
  <si>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</si>
  <si>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</si>
  <si>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</si>
  <si>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</si>
  <si>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</si>
  <si>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</si>
  <si>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</si>
  <si>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</si>
  <si>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</si>
  <si>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</si>
  <si>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</si>
  <si>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</si>
  <si>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</si>
  <si>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</si>
  <si>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</si>
  <si>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</si>
  <si>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</si>
  <si>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</si>
  <si>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</si>
  <si>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</si>
  <si>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</si>
  <si>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</si>
  <si>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</si>
  <si>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</si>
  <si>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</si>
  <si>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</si>
  <si>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</si>
  <si>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</si>
  <si>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</si>
  <si>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</si>
  <si>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</si>
  <si>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</si>
  <si>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</si>
  <si>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</si>
  <si>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</si>
  <si>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</si>
  <si>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</si>
  <si>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</si>
  <si>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</si>
  <si>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</si>
  <si>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</si>
  <si>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</si>
  <si>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</si>
  <si>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</si>
  <si>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</si>
  <si>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</si>
  <si>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</si>
  <si>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</si>
  <si>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</si>
  <si>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</si>
  <si>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</si>
  <si>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</si>
  <si>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</si>
  <si>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</si>
  <si>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</si>
  <si>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</si>
  <si>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</si>
  <si>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</si>
  <si>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</si>
  <si>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</si>
  <si>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</si>
  <si>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</si>
  <si>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</si>
  <si>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</si>
  <si>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</si>
  <si>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</si>
  <si>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</si>
  <si>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</si>
  <si>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</si>
  <si>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</si>
  <si>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</si>
  <si>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</si>
  <si>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</si>
  <si>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</si>
  <si>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</si>
  <si>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</si>
  <si>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</si>
  <si>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</si>
  <si>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</si>
  <si>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</si>
  <si>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</si>
  <si>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</si>
  <si>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</si>
  <si>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</si>
  <si>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</si>
  <si>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</si>
  <si>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</si>
  <si>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</si>
  <si>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</si>
  <si>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</si>
  <si>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</si>
  <si>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</si>
  <si>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</si>
  <si>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</si>
  <si>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</si>
  <si>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</si>
  <si>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</si>
  <si>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</si>
  <si>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</si>
  <si>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</si>
  <si>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</si>
  <si>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</si>
  <si>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</si>
  <si>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</si>
  <si>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</si>
  <si>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</si>
  <si>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</si>
  <si>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</si>
  <si>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</si>
  <si>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</si>
  <si>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</si>
  <si>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</si>
  <si>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</si>
  <si>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</si>
  <si>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</si>
  <si>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</si>
  <si>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</si>
  <si>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</si>
  <si>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</si>
  <si>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</si>
  <si>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</si>
  <si>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</si>
  <si>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</si>
  <si>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</si>
  <si>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</si>
  <si>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</si>
  <si>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</si>
  <si>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</si>
  <si>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</si>
  <si>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</si>
  <si>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</si>
  <si>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</si>
  <si>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</si>
  <si>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</si>
  <si>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</si>
  <si>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</si>
  <si>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</si>
  <si>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</si>
  <si>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</si>
  <si>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</si>
  <si>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</si>
  <si>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</si>
  <si>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</si>
  <si>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</si>
  <si>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</si>
  <si>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</si>
  <si>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</si>
  <si>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</si>
  <si>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</si>
  <si>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</si>
  <si>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</si>
  <si>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</si>
  <si>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</si>
  <si>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</si>
  <si>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</si>
  <si>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</si>
  <si>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</si>
  <si>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</si>
  <si>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</si>
  <si>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</si>
  <si>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</si>
  <si>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</si>
  <si>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</si>
  <si>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</si>
  <si>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</si>
  <si>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</si>
  <si>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</si>
  <si>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</si>
  <si>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</si>
  <si>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</si>
  <si>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</si>
  <si>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</si>
  <si>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</si>
  <si>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</si>
  <si>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</si>
  <si>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</si>
  <si>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</si>
  <si>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</si>
  <si>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</si>
  <si>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</si>
  <si>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</si>
  <si>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</si>
  <si>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</si>
  <si>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</si>
  <si>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</si>
  <si>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</si>
  <si>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</si>
  <si>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</si>
  <si>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</si>
  <si>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</si>
  <si>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</si>
  <si>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</si>
  <si>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</si>
  <si>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</si>
  <si>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</si>
  <si>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</si>
  <si>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</si>
  <si>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</si>
  <si>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</si>
  <si>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</si>
  <si>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</si>
  <si>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</si>
  <si>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</si>
  <si>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</si>
  <si>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</si>
  <si>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</si>
  <si>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</si>
  <si>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</si>
  <si>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</si>
  <si>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</si>
  <si>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</si>
  <si>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</si>
  <si>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</si>
  <si>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</si>
  <si>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</si>
  <si>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</si>
  <si>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</si>
  <si>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</si>
  <si>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</si>
  <si>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</si>
  <si>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</si>
  <si>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</si>
  <si>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</si>
  <si>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</si>
  <si>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</si>
  <si>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</si>
  <si>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</si>
  <si>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</si>
  <si>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</si>
  <si>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</si>
  <si>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</si>
  <si>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</si>
  <si>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</si>
  <si>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</si>
  <si>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</si>
  <si>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</si>
  <si>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</si>
  <si>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</si>
  <si>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</si>
  <si>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</si>
  <si>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</si>
  <si>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</si>
  <si>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</si>
  <si>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</si>
  <si>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</si>
  <si>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</si>
  <si>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</si>
  <si>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</si>
  <si>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</si>
  <si>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</si>
  <si>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</si>
  <si>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</si>
  <si>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</si>
  <si>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</si>
  <si>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</si>
  <si>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</si>
  <si>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</si>
  <si>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</si>
  <si>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</si>
  <si>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</si>
  <si>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</si>
  <si>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</si>
  <si>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</si>
  <si>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</si>
  <si>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</si>
  <si>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</si>
  <si>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</si>
  <si>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</si>
  <si>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</si>
  <si>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</si>
  <si>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</si>
  <si>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</si>
  <si>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</si>
  <si>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</si>
  <si>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</si>
  <si>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</si>
  <si>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</si>
  <si>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</si>
  <si>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</si>
  <si>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</si>
  <si>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</si>
  <si>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</si>
  <si>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</si>
  <si>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</si>
  <si>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</si>
  <si>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</si>
  <si>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</si>
  <si>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</si>
  <si>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</si>
  <si>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</si>
  <si>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</si>
  <si>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</si>
  <si>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</si>
  <si>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</si>
  <si>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</si>
  <si>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</si>
  <si>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</si>
  <si>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</si>
  <si>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</si>
  <si>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</si>
  <si>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</si>
  <si>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</si>
  <si>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</si>
  <si>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</si>
  <si>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</si>
  <si>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</si>
  <si>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</si>
  <si>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</si>
  <si>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</si>
  <si>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</si>
  <si>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</si>
  <si>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</si>
  <si>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</si>
  <si>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</si>
  <si>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</si>
  <si>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</si>
  <si>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</si>
  <si>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</si>
  <si>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</si>
  <si>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</si>
  <si>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</si>
  <si>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</si>
  <si>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</si>
  <si>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</si>
  <si>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</si>
  <si>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</si>
  <si>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</si>
  <si>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</si>
  <si>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</si>
  <si>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</si>
  <si>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</si>
  <si>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</si>
  <si>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</si>
  <si>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</si>
  <si>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</si>
  <si>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</si>
  <si>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</si>
  <si>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</si>
  <si>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</si>
  <si>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</si>
  <si>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</si>
  <si>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</si>
  <si>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</si>
  <si>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</si>
  <si>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</si>
  <si>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</si>
  <si>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</si>
  <si>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</si>
  <si>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</si>
  <si>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</si>
  <si>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</si>
  <si>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</si>
  <si>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</si>
  <si>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</si>
  <si>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</si>
  <si>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</si>
  <si>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</si>
  <si>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</si>
  <si>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</si>
  <si>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</si>
  <si>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</si>
  <si>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</si>
  <si>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</si>
  <si>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</si>
  <si>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</si>
  <si>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</si>
  <si>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</si>
  <si>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</si>
  <si>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</si>
  <si>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</si>
  <si>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</si>
  <si>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</si>
  <si>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</si>
  <si>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</si>
  <si>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</si>
  <si>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</si>
  <si>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</si>
  <si>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</si>
  <si>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</si>
  <si>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</si>
  <si>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</si>
  <si>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</si>
  <si>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</si>
  <si>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</si>
  <si>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</si>
  <si>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</si>
  <si>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</si>
  <si>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</si>
  <si>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</si>
  <si>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</si>
  <si>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</si>
  <si>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</si>
  <si>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</si>
  <si>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</si>
  <si>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</si>
  <si>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</si>
  <si>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</si>
  <si>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</si>
  <si>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</si>
  <si>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</si>
  <si>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</si>
  <si>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</si>
  <si>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</si>
  <si>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</si>
  <si>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</si>
  <si>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</si>
  <si>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</si>
  <si>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</si>
  <si>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</si>
  <si>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</si>
  <si>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</si>
  <si>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</si>
  <si>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</si>
  <si>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</si>
  <si>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</si>
  <si>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</si>
  <si>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</si>
  <si>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</si>
  <si>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</si>
  <si>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</si>
  <si>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</si>
  <si>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</si>
  <si>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</si>
  <si>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</si>
  <si>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</si>
  <si>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</si>
  <si>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</si>
  <si>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</si>
  <si>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</si>
  <si>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</si>
  <si>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</si>
  <si>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</si>
  <si>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</si>
  <si>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</si>
  <si>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</si>
  <si>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</si>
  <si>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</si>
  <si>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</si>
  <si>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</si>
  <si>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</si>
  <si>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</si>
  <si>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</si>
  <si>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</si>
  <si>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</si>
  <si>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</si>
  <si>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</si>
  <si>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</si>
  <si>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</si>
  <si>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</si>
  <si>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</si>
  <si>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</si>
  <si>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</si>
  <si>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</si>
  <si>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</si>
  <si>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</si>
  <si>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</si>
  <si>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</si>
  <si>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</si>
  <si>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</si>
  <si>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</si>
  <si>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</si>
  <si>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</si>
  <si>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</si>
  <si>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</si>
  <si>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</si>
  <si>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</si>
  <si>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</si>
  <si>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</si>
  <si>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</si>
  <si>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</si>
  <si>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</si>
  <si>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</si>
  <si>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</si>
  <si>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</si>
  <si>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</si>
  <si>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</si>
  <si>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</si>
  <si>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</si>
  <si>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</si>
  <si>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</si>
  <si>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</si>
  <si>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</si>
  <si>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</si>
  <si>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</si>
  <si>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</si>
  <si>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</si>
  <si>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</si>
  <si>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</si>
  <si>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</si>
  <si>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</si>
  <si>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</si>
  <si>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</si>
  <si>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</si>
  <si>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</si>
  <si>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</si>
  <si>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</si>
  <si>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</si>
  <si>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</si>
  <si>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</si>
  <si>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</si>
  <si>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</si>
  <si>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</si>
  <si>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</si>
  <si>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</si>
  <si>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</si>
  <si>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</si>
  <si>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</si>
  <si>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</si>
  <si>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</si>
  <si>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</si>
  <si>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</si>
  <si>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</si>
  <si>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</si>
  <si>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</si>
  <si>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</si>
  <si>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</si>
  <si>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</si>
  <si>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</si>
  <si>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</si>
  <si>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</si>
  <si>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</si>
  <si>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</si>
  <si>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</si>
  <si>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</si>
  <si>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</si>
  <si>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</si>
  <si>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</si>
  <si>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</si>
  <si>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</si>
  <si>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</si>
  <si>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</si>
  <si>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</si>
  <si>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</si>
  <si>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</si>
  <si>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</si>
  <si>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</si>
  <si>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</si>
  <si>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</si>
  <si>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</si>
  <si>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</si>
  <si>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</si>
  <si>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</si>
  <si>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</si>
  <si>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</si>
  <si>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</si>
  <si>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</si>
  <si>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</si>
  <si>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</si>
  <si>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</si>
  <si>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</si>
  <si>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</si>
  <si>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</si>
  <si>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</si>
  <si>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</si>
  <si>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</si>
  <si>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</si>
  <si>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</si>
  <si>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</si>
  <si>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</si>
  <si>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</si>
  <si>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</si>
  <si>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</si>
  <si>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</si>
  <si>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</si>
  <si>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</si>
  <si>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</si>
  <si>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</si>
  <si>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</si>
  <si>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</si>
  <si>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</si>
  <si>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</si>
  <si>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</si>
  <si>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</si>
  <si>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</si>
  <si>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</si>
  <si>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</si>
  <si>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</si>
  <si>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</si>
  <si>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</si>
  <si>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</si>
  <si>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</si>
  <si>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</si>
  <si>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</si>
  <si>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</si>
  <si>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</si>
  <si>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</si>
  <si>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</si>
  <si>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</si>
  <si>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</si>
  <si>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</si>
  <si>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</si>
  <si>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</si>
  <si>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</si>
  <si>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</si>
  <si>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</si>
  <si>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</si>
  <si>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</si>
  <si>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</si>
  <si>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</si>
  <si>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</si>
  <si>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</si>
  <si>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</si>
  <si>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</si>
  <si>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</si>
  <si>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</si>
  <si>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</si>
  <si>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</si>
  <si>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</si>
  <si>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</si>
  <si>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</si>
  <si>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</si>
  <si>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</si>
  <si>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</si>
  <si>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</si>
  <si>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</si>
  <si>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</si>
  <si>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</si>
  <si>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</si>
  <si>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</si>
  <si>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</si>
  <si>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</si>
  <si>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</si>
  <si>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</si>
  <si>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</si>
  <si>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</si>
  <si>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</si>
  <si>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</si>
  <si>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</si>
  <si>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</si>
  <si>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</si>
  <si>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</si>
  <si>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</si>
  <si>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</si>
  <si>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</si>
  <si>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</si>
  <si>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</si>
  <si>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</si>
  <si>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</si>
  <si>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</si>
  <si>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</si>
  <si>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</si>
  <si>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</si>
  <si>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</si>
  <si>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</si>
  <si>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</si>
  <si>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</si>
  <si>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</si>
  <si>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</si>
  <si>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</si>
  <si>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</si>
  <si>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</si>
  <si>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</si>
  <si>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</si>
  <si>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</si>
  <si>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</si>
  <si>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</si>
  <si>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</si>
  <si>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</si>
  <si>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</si>
  <si>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</si>
  <si>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</si>
  <si>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</si>
  <si>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</si>
  <si>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</si>
  <si>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</si>
  <si>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</si>
  <si>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</si>
  <si>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</si>
  <si>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</si>
  <si>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</si>
  <si>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</si>
  <si>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</si>
  <si>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</si>
  <si>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</si>
  <si>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</si>
  <si>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</si>
  <si>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</si>
  <si>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</si>
  <si>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</si>
  <si>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</si>
  <si>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</si>
  <si>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</si>
  <si>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</si>
  <si>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</si>
  <si>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</si>
  <si>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</si>
  <si>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</si>
  <si>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</si>
  <si>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</si>
  <si>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</si>
  <si>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</si>
  <si>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</si>
  <si>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</si>
  <si>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</si>
  <si>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</si>
  <si>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</si>
  <si>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</si>
  <si>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</si>
  <si>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</si>
  <si>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</si>
  <si>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</si>
  <si>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</si>
  <si>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</si>
  <si>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</si>
  <si>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</si>
  <si>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</si>
  <si>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</si>
  <si>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</si>
  <si>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</si>
  <si>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</si>
  <si>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</si>
  <si>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</si>
  <si>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</si>
  <si>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</si>
  <si>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</si>
  <si>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</si>
  <si>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</si>
  <si>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</si>
  <si>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</si>
  <si>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</si>
  <si>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</si>
  <si>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</si>
  <si>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</si>
  <si>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</si>
  <si>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</si>
  <si>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</si>
  <si>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</si>
  <si>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</si>
  <si>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</si>
  <si>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</si>
  <si>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</si>
  <si>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</si>
  <si>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</si>
  <si>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</si>
  <si>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</si>
  <si>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</si>
  <si>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</si>
  <si>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</si>
  <si>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</si>
  <si>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</si>
  <si>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</si>
  <si>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</si>
  <si>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</si>
  <si>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</si>
  <si>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</si>
  <si>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</si>
  <si>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</si>
  <si>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</si>
  <si>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</si>
  <si>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</si>
  <si>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</si>
  <si>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</si>
  <si>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</si>
  <si>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</si>
  <si>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</si>
  <si>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</si>
  <si>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</si>
  <si>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</si>
  <si>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</si>
  <si>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</si>
  <si>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</si>
  <si>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</si>
  <si>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</si>
  <si>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</si>
  <si>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</si>
  <si>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</si>
  <si>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</si>
  <si>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</si>
  <si>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</si>
  <si>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</si>
  <si>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</si>
  <si>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</si>
  <si>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</si>
  <si>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</si>
  <si>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</si>
  <si>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</si>
  <si>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</si>
  <si>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</si>
  <si>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</si>
  <si>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</si>
  <si>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</si>
  <si>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</si>
  <si>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</si>
  <si>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</si>
  <si>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</si>
  <si>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</si>
  <si>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</si>
  <si>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</si>
  <si>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</si>
  <si>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</si>
  <si>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</si>
  <si>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</si>
  <si>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</si>
  <si>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</si>
  <si>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</si>
  <si>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</si>
  <si>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</si>
  <si>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</si>
  <si>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</si>
  <si>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</si>
  <si>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</si>
  <si>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</si>
  <si>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</si>
  <si>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</si>
  <si>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</si>
  <si>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</si>
  <si>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</si>
  <si>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</si>
  <si>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</si>
  <si>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</si>
  <si>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</si>
  <si>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</si>
  <si>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</si>
  <si>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</si>
  <si>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</si>
  <si>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</si>
  <si>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</si>
  <si>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</si>
  <si>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</si>
  <si>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</si>
  <si>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</si>
  <si>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</si>
  <si>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</si>
  <si>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</si>
  <si>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</si>
  <si>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</si>
  <si>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</si>
  <si>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</si>
  <si>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</si>
  <si>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</si>
  <si>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</si>
  <si>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</si>
  <si>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</si>
  <si>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</si>
  <si>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</si>
  <si>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</si>
  <si>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</si>
  <si>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</si>
  <si>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</si>
  <si>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</si>
  <si>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</si>
  <si>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</si>
  <si>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</si>
  <si>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</si>
  <si>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</si>
  <si>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</si>
  <si>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</si>
  <si>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</si>
  <si>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</si>
  <si>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</si>
  <si>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</si>
  <si>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</si>
  <si>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</si>
  <si>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</si>
  <si>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</si>
  <si>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</si>
  <si>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</si>
  <si>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</si>
  <si>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</si>
  <si>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</si>
  <si>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</si>
  <si>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</si>
  <si>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</si>
  <si>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</si>
  <si>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</si>
  <si>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</si>
  <si>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</si>
  <si>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</si>
  <si>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</si>
  <si>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</si>
  <si>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</si>
  <si>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</si>
  <si>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</si>
  <si>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</si>
  <si>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</si>
  <si>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</si>
  <si>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</si>
  <si>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</si>
  <si>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</si>
  <si>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</si>
  <si>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</si>
  <si>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</si>
  <si>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</si>
  <si>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</si>
  <si>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</si>
  <si>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</si>
  <si>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</si>
  <si>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</si>
  <si>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</si>
  <si>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</si>
  <si>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</si>
  <si>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</si>
  <si>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</si>
  <si>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</si>
  <si>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</si>
  <si>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</si>
  <si>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</si>
  <si>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</si>
  <si>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</si>
  <si>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</si>
  <si>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</si>
  <si>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</si>
  <si>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</si>
  <si>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</si>
  <si>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</si>
  <si>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</si>
  <si>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</si>
  <si>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</si>
  <si>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</si>
  <si>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</si>
  <si>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</si>
  <si>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</si>
  <si>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</si>
  <si>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</si>
  <si>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</si>
  <si>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</si>
  <si>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</si>
  <si>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</si>
  <si>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</si>
  <si>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</si>
  <si>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</si>
  <si>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</si>
  <si>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</si>
  <si>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</si>
  <si>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</si>
  <si>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</si>
  <si>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</si>
  <si>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</si>
  <si>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</si>
  <si>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</si>
  <si>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</si>
  <si>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</si>
  <si>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</si>
  <si>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</si>
  <si>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</si>
  <si>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</si>
  <si>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</si>
  <si>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</si>
  <si>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</si>
  <si>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</si>
  <si>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</si>
  <si>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</si>
  <si>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</si>
  <si>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</si>
  <si>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</si>
  <si>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</si>
  <si>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</si>
  <si>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</si>
  <si>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</si>
  <si>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</si>
  <si>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</si>
  <si>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</si>
  <si>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</si>
  <si>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</si>
  <si>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</si>
  <si>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</si>
  <si>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</si>
  <si>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</si>
  <si>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</si>
  <si>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</si>
  <si>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</si>
  <si>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</si>
  <si>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</si>
  <si>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</si>
  <si>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</si>
  <si>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</si>
  <si>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</si>
  <si>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</si>
  <si>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</si>
  <si>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</si>
  <si>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</si>
  <si>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</si>
  <si>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</si>
  <si>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</si>
  <si>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</si>
  <si>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</si>
  <si>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</si>
  <si>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</si>
  <si>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</si>
  <si>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</si>
  <si>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</si>
  <si>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</si>
  <si>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</si>
  <si>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</si>
  <si>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</si>
  <si>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</si>
  <si>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</si>
  <si>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</si>
  <si>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</si>
  <si>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</si>
  <si>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</si>
  <si>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</si>
  <si>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</si>
  <si>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</si>
  <si>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</si>
  <si>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</si>
  <si>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</si>
  <si>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</si>
  <si>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</si>
  <si>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</si>
  <si>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</si>
  <si>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</si>
  <si>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</si>
  <si>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</si>
  <si>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</si>
  <si>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</si>
  <si>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</si>
  <si>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</si>
  <si>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</si>
  <si>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</si>
  <si>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</si>
  <si>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</si>
  <si>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</si>
  <si>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</si>
  <si>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</si>
  <si>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</si>
  <si>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</si>
  <si>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</si>
  <si>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</si>
  <si>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</si>
  <si>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</si>
  <si>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</si>
  <si>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</si>
  <si>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</si>
  <si>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</si>
  <si>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</si>
  <si>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</si>
  <si>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</si>
  <si>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</si>
  <si>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</si>
  <si>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</si>
  <si>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</si>
  <si>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</si>
  <si>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</si>
  <si>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</si>
  <si>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</si>
  <si>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</si>
  <si>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</si>
  <si>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</si>
  <si>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</si>
  <si>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</si>
  <si>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</si>
  <si>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</si>
  <si>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</si>
  <si>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</si>
  <si>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</si>
  <si>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</si>
  <si>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</si>
  <si>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</si>
  <si>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</si>
  <si>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</si>
  <si>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</si>
  <si>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</si>
  <si>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</si>
  <si>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</si>
  <si>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</si>
  <si>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</si>
  <si>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</si>
  <si>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</si>
  <si>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</si>
  <si>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</si>
  <si>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</si>
  <si>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</si>
  <si>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</si>
  <si>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</si>
  <si>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</si>
  <si>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</si>
  <si>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</si>
  <si>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</si>
  <si>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</si>
  <si>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</si>
  <si>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</si>
  <si>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</si>
  <si>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</si>
  <si>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</si>
  <si>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</si>
  <si>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</si>
  <si>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</si>
  <si>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</si>
  <si>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</si>
  <si>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</si>
  <si>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</si>
  <si>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</si>
  <si>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</si>
  <si>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</si>
  <si>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</si>
  <si>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</si>
  <si>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</si>
  <si>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</si>
  <si>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</si>
  <si>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</si>
  <si>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</si>
  <si>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</si>
  <si>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</si>
  <si>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</si>
  <si>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</si>
  <si>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</si>
  <si>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</si>
  <si>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</si>
  <si>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</si>
  <si>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</si>
  <si>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</si>
  <si>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</si>
  <si>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</si>
  <si>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</si>
  <si>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</si>
  <si>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</si>
  <si>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</si>
  <si>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</si>
  <si>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</si>
  <si>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</si>
  <si>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</si>
  <si>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</si>
  <si>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</si>
  <si>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</si>
  <si>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</si>
  <si>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</si>
  <si>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</si>
  <si>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</si>
  <si>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</si>
  <si>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</si>
  <si>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</si>
  <si>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</si>
  <si>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</si>
  <si>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</si>
  <si>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</si>
  <si>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</si>
  <si>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</si>
  <si>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</si>
  <si>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</si>
  <si>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</si>
  <si>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</si>
  <si>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</si>
  <si>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</si>
  <si>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</si>
  <si>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</si>
  <si>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</si>
  <si>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</si>
  <si>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</si>
  <si>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</si>
  <si>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</si>
  <si>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</si>
  <si>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</si>
  <si>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</si>
  <si>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</si>
  <si>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</si>
  <si>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</si>
  <si>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</si>
  <si>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</si>
  <si>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</si>
  <si>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</si>
  <si>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</si>
  <si>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</si>
  <si>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</si>
  <si>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</si>
  <si>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</si>
  <si>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</si>
  <si>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</si>
  <si>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</si>
  <si>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</si>
  <si>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</si>
  <si>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</si>
  <si>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</si>
  <si>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</si>
  <si>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</si>
  <si>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</si>
  <si>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</si>
  <si>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</si>
  <si>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</si>
  <si>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</si>
  <si>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</si>
  <si>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</si>
  <si>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</si>
  <si>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</si>
  <si>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</si>
  <si>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</si>
  <si>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</si>
  <si>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</si>
  <si>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</si>
  <si>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</si>
  <si>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</si>
  <si>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</si>
  <si>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</si>
  <si>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</si>
  <si>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</si>
  <si>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</si>
  <si>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</si>
  <si>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</si>
  <si>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</si>
  <si>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</si>
  <si>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</si>
  <si>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</si>
  <si>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</si>
  <si>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</si>
  <si>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</si>
  <si>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</si>
  <si>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</si>
  <si>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</si>
  <si>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</si>
  <si>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</si>
  <si>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</si>
  <si>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</si>
  <si>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</si>
  <si>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</si>
  <si>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</si>
  <si>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</si>
  <si>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</si>
  <si>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</si>
  <si>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</si>
  <si>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</si>
  <si>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</si>
  <si>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</si>
  <si>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</si>
  <si>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</si>
  <si>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</si>
  <si>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</si>
  <si>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</si>
  <si>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</si>
  <si>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</si>
  <si>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</si>
  <si>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</si>
  <si>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</si>
  <si>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</si>
  <si>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</si>
  <si>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</si>
  <si>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</si>
  <si>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</si>
  <si>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</si>
  <si>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</si>
  <si>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</si>
  <si>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</si>
  <si>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</si>
  <si>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</si>
  <si>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</si>
  <si>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</si>
  <si>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</si>
  <si>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</si>
  <si>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</si>
  <si>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</si>
  <si>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</si>
  <si>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</si>
  <si>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</si>
  <si>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</si>
  <si>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</si>
  <si>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</si>
  <si>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</si>
  <si>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</si>
  <si>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</si>
  <si>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</si>
  <si>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</si>
  <si>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</si>
  <si>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</si>
  <si>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</si>
  <si>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</si>
  <si>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</si>
  <si>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</si>
  <si>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</si>
  <si>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</si>
  <si>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</si>
  <si>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</si>
  <si>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</si>
  <si>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</si>
  <si>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</si>
  <si>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</si>
  <si>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</si>
  <si>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</si>
  <si>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</si>
  <si>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</si>
  <si>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</si>
  <si>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</si>
  <si>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</si>
  <si>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</si>
  <si>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</si>
  <si>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</si>
  <si>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</si>
  <si>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</si>
  <si>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</si>
  <si>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</si>
  <si>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</si>
  <si>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</si>
  <si>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</si>
  <si>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</si>
  <si>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</si>
  <si>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</si>
  <si>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</si>
  <si>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</si>
  <si>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</si>
  <si>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</si>
  <si>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</si>
  <si>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</si>
  <si>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</si>
  <si>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</si>
  <si>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</si>
  <si>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</si>
  <si>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</si>
  <si>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</si>
  <si>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</si>
  <si>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</si>
  <si>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</si>
  <si>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</si>
  <si>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</si>
  <si>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</si>
  <si>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</si>
  <si>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</si>
  <si>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</si>
  <si>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</si>
  <si>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</si>
  <si>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</si>
  <si>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</si>
  <si>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</si>
  <si>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</si>
  <si>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</si>
  <si>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</si>
  <si>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</si>
  <si>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</si>
  <si>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</si>
  <si>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</si>
  <si>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</si>
  <si>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</si>
  <si>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</si>
  <si>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</si>
  <si>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</si>
  <si>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</si>
  <si>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</si>
  <si>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</si>
  <si>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</si>
  <si>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</si>
  <si>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</si>
  <si>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</si>
  <si>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</si>
  <si>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</si>
  <si>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</si>
  <si>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</si>
  <si>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</si>
  <si>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</si>
  <si>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</si>
  <si>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</si>
  <si>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</si>
  <si>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</si>
  <si>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</si>
  <si>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</si>
  <si>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</si>
  <si>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</si>
  <si>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</si>
  <si>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</si>
  <si>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</si>
  <si>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</si>
  <si>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</si>
  <si>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</si>
  <si>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</si>
  <si>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</si>
  <si>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</si>
  <si>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</si>
  <si>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</si>
  <si>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</si>
  <si>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</si>
  <si>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</si>
  <si>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</si>
  <si>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</si>
  <si>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</si>
  <si>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</si>
  <si>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</si>
  <si>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</si>
  <si>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</si>
  <si>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</si>
  <si>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</si>
  <si>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</si>
  <si>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</si>
  <si>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</si>
  <si>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</si>
  <si>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</si>
  <si>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</si>
  <si>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</si>
  <si>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</si>
  <si>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</si>
  <si>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</si>
  <si>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</si>
  <si>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</si>
  <si>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</si>
  <si>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</si>
  <si>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</si>
  <si>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</si>
  <si>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</si>
  <si>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</si>
  <si>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</si>
  <si>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</si>
  <si>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</si>
  <si>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</si>
  <si>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</si>
  <si>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</si>
  <si>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</si>
  <si>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</si>
  <si>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</si>
  <si>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</si>
  <si>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</si>
  <si>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</si>
  <si>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</si>
  <si>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</si>
  <si>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</si>
  <si>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</si>
  <si>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</si>
  <si>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</si>
  <si>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</si>
  <si>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</si>
  <si>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</si>
  <si>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</si>
  <si>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</si>
  <si>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</si>
  <si>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</si>
  <si>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</si>
  <si>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</si>
  <si>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</si>
  <si>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</si>
  <si>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</si>
  <si>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</si>
  <si>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</si>
  <si>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</si>
  <si>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</si>
  <si>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</si>
  <si>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</si>
  <si>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</si>
  <si>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</si>
  <si>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</si>
  <si>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</si>
  <si>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</si>
  <si>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</si>
  <si>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</si>
  <si>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</si>
  <si>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</si>
  <si>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</si>
  <si>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</si>
  <si>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</si>
  <si>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</si>
  <si>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</si>
  <si>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</si>
  <si>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</si>
  <si>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</si>
  <si>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</si>
  <si>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</si>
  <si>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</si>
  <si>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</si>
  <si>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</si>
  <si>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</si>
  <si>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</si>
  <si>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</si>
  <si>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</si>
  <si>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</si>
  <si>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</si>
  <si>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</si>
  <si>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</si>
  <si>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</si>
  <si>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</si>
  <si>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</si>
  <si>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</si>
  <si>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</si>
  <si>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</si>
  <si>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</si>
  <si>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</si>
  <si>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</si>
  <si>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</si>
  <si>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</si>
  <si>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</si>
  <si>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</si>
  <si>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</si>
  <si>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</si>
  <si>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</si>
  <si>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</si>
  <si>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</si>
  <si>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</si>
  <si>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</si>
  <si>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</si>
  <si>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</si>
  <si>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</si>
  <si>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</si>
  <si>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</si>
  <si>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</si>
  <si>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</si>
  <si>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</si>
  <si>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</si>
  <si>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</si>
  <si>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</si>
  <si>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</si>
  <si>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</si>
  <si>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</si>
  <si>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</si>
  <si>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</si>
  <si>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</si>
  <si>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</si>
  <si>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</si>
  <si>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</si>
  <si>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</si>
  <si>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</si>
  <si>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</si>
  <si>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</si>
  <si>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</si>
  <si>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</si>
  <si>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</si>
  <si>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</si>
  <si>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</si>
  <si>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</si>
  <si>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</si>
  <si>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</si>
  <si>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</si>
  <si>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</si>
  <si>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</si>
  <si>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</si>
  <si>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</si>
  <si>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</si>
  <si>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</si>
  <si>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</si>
  <si>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</si>
  <si>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</si>
  <si>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</si>
  <si>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</si>
  <si>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</si>
  <si>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</si>
  <si>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</si>
  <si>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</si>
  <si>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</si>
  <si>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</si>
  <si>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</si>
  <si>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</si>
  <si>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</si>
  <si>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</si>
  <si>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</si>
  <si>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</si>
  <si>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</si>
  <si>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</si>
  <si>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</si>
  <si>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</si>
  <si>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</si>
  <si>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</si>
  <si>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</si>
  <si>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</si>
  <si>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</si>
  <si>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</si>
  <si>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</si>
  <si>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</si>
  <si>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</si>
  <si>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</si>
  <si>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</si>
  <si>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</si>
  <si>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</si>
  <si>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</si>
  <si>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</si>
  <si>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</si>
  <si>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</si>
  <si>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</si>
  <si>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</si>
  <si>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</si>
  <si>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</si>
  <si>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</si>
  <si>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</si>
  <si>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</si>
  <si>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</si>
  <si>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</si>
  <si>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</si>
  <si>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</si>
  <si>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</si>
  <si>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</si>
  <si>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</si>
  <si>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</si>
  <si>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</si>
  <si>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</si>
  <si>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</si>
  <si>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</si>
  <si>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</si>
  <si>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</si>
  <si>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</si>
  <si>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</si>
  <si>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</si>
  <si>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</si>
  <si>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</si>
  <si>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</si>
  <si>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</si>
  <si>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</si>
  <si>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</si>
  <si>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</si>
  <si>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</si>
  <si>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</si>
  <si>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</si>
  <si>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</si>
  <si>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</si>
  <si>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</si>
  <si>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</si>
  <si>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</si>
  <si>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</si>
  <si>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</si>
  <si>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</si>
  <si>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</si>
  <si>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</si>
  <si>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</si>
  <si>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</si>
  <si>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</si>
  <si>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</si>
  <si>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</si>
  <si>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</si>
  <si>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</si>
  <si>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</si>
  <si>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</si>
  <si>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</si>
  <si>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</si>
  <si>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</si>
  <si>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</si>
  <si>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</si>
  <si>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</si>
  <si>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</si>
  <si>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</si>
  <si>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</si>
  <si>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</si>
  <si>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</si>
  <si>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</si>
  <si>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</si>
  <si>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</si>
  <si>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</si>
  <si>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</si>
  <si>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</si>
  <si>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</si>
  <si>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</si>
  <si>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</si>
  <si>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</si>
  <si>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</si>
  <si>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</si>
  <si>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</si>
  <si>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</si>
  <si>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</si>
  <si>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</si>
  <si>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</si>
  <si>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</si>
  <si>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</si>
  <si>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</si>
  <si>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</si>
  <si>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</si>
  <si>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</si>
  <si>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</si>
  <si>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</si>
  <si>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</si>
  <si>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</si>
  <si>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</si>
  <si>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</si>
  <si>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</si>
  <si>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</si>
  <si>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</si>
  <si>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</si>
  <si>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</si>
  <si>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</si>
  <si>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</si>
  <si>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</si>
  <si>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</si>
  <si>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</si>
  <si>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</si>
  <si>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</si>
  <si>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</si>
  <si>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</si>
  <si>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</si>
  <si>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</si>
  <si>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</si>
  <si>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</si>
  <si>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</si>
  <si>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</si>
  <si>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</si>
  <si>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</si>
  <si>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</si>
  <si>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</si>
  <si>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</si>
  <si>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</si>
  <si>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</si>
  <si>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</si>
  <si>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</si>
  <si>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</si>
  <si>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</si>
  <si>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</si>
  <si>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</si>
  <si>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</si>
  <si>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</si>
  <si>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</si>
  <si>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</si>
  <si>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</si>
  <si>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</si>
  <si>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</si>
  <si>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</si>
  <si>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</si>
  <si>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</si>
  <si>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</si>
  <si>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</si>
  <si>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</si>
  <si>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</si>
  <si>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</si>
  <si>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</si>
  <si>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</si>
  <si>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</si>
  <si>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</si>
  <si>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</si>
  <si>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</si>
  <si>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</si>
  <si>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</si>
  <si>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</si>
  <si>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</si>
  <si>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</si>
  <si>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</si>
  <si>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</si>
  <si>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</si>
  <si>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</si>
  <si>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</si>
  <si>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</si>
  <si>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</si>
  <si>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</si>
  <si>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</si>
  <si>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</si>
  <si>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</si>
  <si>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</si>
  <si>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</si>
  <si>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</si>
  <si>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</si>
  <si>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</si>
  <si>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</si>
  <si>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</si>
  <si>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</si>
  <si>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</si>
  <si>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</si>
  <si>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</si>
  <si>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</si>
  <si>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</si>
  <si>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</si>
  <si>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</si>
  <si>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</si>
  <si>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</si>
  <si>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</si>
  <si>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</si>
  <si>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</si>
  <si>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</si>
  <si>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</si>
  <si>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</si>
  <si>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</si>
  <si>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</si>
  <si>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</si>
  <si>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</si>
  <si>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</si>
  <si>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</si>
  <si>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</si>
  <si>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</si>
  <si>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</si>
  <si>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</si>
  <si>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</si>
  <si>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</si>
  <si>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</si>
  <si>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</si>
  <si>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</si>
  <si>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</si>
  <si>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</si>
  <si>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</si>
  <si>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</si>
  <si>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</si>
  <si>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</si>
  <si>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</si>
  <si>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</si>
  <si>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</si>
  <si>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</si>
  <si>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</si>
  <si>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</si>
  <si>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</si>
  <si>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</si>
  <si>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</si>
  <si>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</si>
  <si>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</si>
  <si>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</si>
  <si>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</si>
  <si>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</si>
  <si>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</si>
  <si>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</si>
  <si>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</si>
  <si>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</si>
  <si>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</si>
  <si>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</si>
  <si>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</si>
  <si>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</si>
  <si>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</si>
  <si>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</si>
  <si>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</si>
  <si>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</si>
  <si>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</si>
  <si>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</si>
  <si>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</si>
  <si>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</si>
  <si>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</si>
  <si>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</si>
  <si>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</si>
  <si>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</si>
  <si>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</si>
  <si>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</si>
  <si>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</si>
  <si>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</si>
  <si>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</si>
  <si>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</si>
  <si>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</si>
  <si>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</si>
  <si>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</si>
  <si>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</si>
  <si>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</si>
  <si>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</si>
  <si>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</si>
  <si>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</si>
  <si>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</si>
  <si>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</si>
  <si>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</si>
  <si>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</si>
  <si>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</si>
  <si>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</si>
  <si>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</si>
  <si>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</si>
  <si>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</si>
  <si>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</si>
  <si>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</si>
  <si>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</si>
  <si>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</si>
  <si>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</si>
  <si>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</si>
  <si>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</si>
  <si>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</si>
  <si>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</si>
  <si>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</si>
  <si>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</si>
  <si>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</si>
  <si>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</si>
  <si>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</si>
  <si>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</si>
  <si>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</si>
  <si>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</si>
  <si>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</si>
  <si>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</si>
  <si>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</si>
  <si>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</si>
  <si>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</si>
  <si>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</si>
  <si>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</si>
  <si>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</si>
  <si>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</si>
  <si>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</si>
  <si>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</si>
  <si>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</si>
  <si>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</si>
  <si>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</si>
  <si>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</si>
  <si>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</si>
  <si>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</si>
  <si>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</si>
  <si>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</si>
  <si>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</si>
  <si>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</si>
  <si>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</si>
  <si>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</si>
  <si>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</si>
  <si>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</si>
  <si>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</si>
  <si>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</si>
  <si>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</si>
  <si>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</si>
  <si>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</si>
  <si>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</si>
  <si>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</si>
  <si>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</si>
  <si>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</si>
  <si>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</si>
  <si>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</si>
  <si>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</si>
  <si>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</si>
  <si>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</si>
  <si>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</si>
  <si>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</si>
  <si>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</si>
  <si>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</si>
  <si>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</si>
  <si>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</si>
  <si>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</si>
  <si>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</si>
  <si>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</si>
  <si>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</si>
  <si>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</si>
  <si>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</si>
  <si>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</si>
  <si>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</si>
  <si>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</si>
  <si>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</si>
  <si>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</si>
  <si>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</si>
  <si>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</si>
  <si>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</si>
  <si>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</si>
  <si>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</si>
  <si>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</si>
  <si>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</si>
  <si>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</si>
  <si>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</si>
  <si>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</si>
  <si>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</si>
  <si>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</si>
  <si>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</si>
  <si>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</si>
  <si>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</si>
  <si>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</si>
  <si>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</si>
  <si>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</si>
  <si>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</si>
  <si>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</si>
  <si>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</si>
  <si>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</si>
  <si>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</si>
  <si>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</si>
  <si>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</si>
  <si>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</si>
  <si>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</si>
  <si>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</si>
  <si>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</si>
  <si>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</si>
  <si>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</si>
  <si>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</si>
  <si>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</si>
  <si>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</si>
  <si>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</si>
  <si>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</si>
  <si>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</si>
  <si>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</si>
  <si>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</si>
  <si>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</si>
  <si>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</si>
  <si>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</si>
  <si>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</si>
  <si>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</si>
  <si>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</si>
  <si>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</si>
  <si>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</si>
  <si>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</si>
  <si>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</si>
  <si>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</si>
  <si>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</si>
  <si>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</si>
  <si>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</si>
  <si>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</si>
  <si>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</si>
  <si>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</si>
  <si>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</si>
  <si>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</si>
  <si>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</si>
  <si>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</si>
  <si>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</si>
  <si>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</si>
  <si>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</si>
  <si>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</si>
  <si>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</si>
  <si>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</si>
  <si>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</si>
  <si>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</si>
  <si>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</si>
  <si>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</si>
  <si>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</si>
  <si>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</si>
  <si>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</si>
  <si>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</si>
  <si>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</si>
  <si>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</si>
  <si>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</si>
  <si>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</si>
  <si>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</si>
  <si>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</si>
  <si>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</si>
  <si>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</si>
  <si>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</si>
  <si>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</si>
  <si>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</si>
  <si>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</si>
  <si>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</si>
  <si>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</si>
  <si>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</si>
  <si>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</si>
  <si>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</si>
  <si>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</si>
  <si>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</si>
  <si>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</si>
  <si>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</si>
  <si>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</si>
  <si>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</si>
  <si>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</si>
  <si>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</si>
  <si>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</si>
  <si>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</si>
  <si>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</si>
  <si>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</si>
  <si>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</si>
  <si>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</si>
  <si>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</si>
  <si>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</si>
  <si>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</si>
  <si>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</si>
  <si>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</si>
  <si>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</si>
  <si>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</si>
  <si>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</si>
  <si>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</si>
  <si>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</si>
  <si>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</si>
  <si>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</si>
  <si>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</si>
  <si>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</si>
  <si>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</si>
  <si>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</si>
  <si>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</si>
  <si>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</si>
  <si>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</si>
  <si>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</si>
  <si>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</si>
  <si>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</si>
  <si>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</si>
  <si>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</si>
  <si>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</si>
  <si>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</si>
  <si>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</si>
  <si>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</si>
  <si>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</si>
  <si>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</si>
  <si>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</si>
  <si>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</si>
  <si>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</si>
  <si>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</si>
  <si>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</si>
  <si>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</si>
  <si>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</si>
  <si>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</si>
  <si>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</si>
  <si>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</si>
  <si>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</si>
  <si>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</si>
  <si>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</si>
  <si>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</si>
  <si>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</si>
  <si>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</si>
  <si>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</si>
  <si>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</si>
  <si>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</si>
  <si>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</si>
  <si>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</si>
  <si>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</si>
  <si>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</si>
  <si>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</si>
  <si>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</si>
  <si>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</si>
  <si>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</si>
  <si>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</si>
  <si>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</si>
  <si>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</si>
  <si>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</si>
  <si>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</si>
  <si>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</si>
  <si>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</si>
  <si>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</si>
  <si>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</si>
  <si>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</si>
  <si>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</si>
  <si>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</si>
  <si>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</si>
  <si>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</si>
  <si>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</si>
  <si>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</si>
  <si>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</si>
  <si>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</si>
  <si>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</si>
  <si>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</si>
  <si>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</si>
  <si>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</si>
  <si>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</si>
  <si>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</si>
  <si>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</si>
  <si>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</si>
  <si>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</si>
  <si>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</si>
  <si>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</si>
  <si>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</si>
  <si>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</si>
  <si>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</si>
  <si>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</si>
  <si>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</si>
  <si>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</si>
  <si>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</si>
  <si>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</si>
  <si>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</si>
  <si>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</si>
  <si>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</si>
  <si>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</si>
  <si>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</si>
  <si>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</si>
  <si>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</si>
  <si>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</si>
  <si>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</si>
  <si>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</si>
  <si>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</si>
  <si>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</si>
  <si>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</si>
  <si>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</si>
  <si>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</si>
  <si>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</si>
  <si>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</si>
  <si>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</si>
  <si>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</si>
  <si>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</si>
  <si>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</si>
  <si>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</si>
  <si>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</si>
  <si>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</si>
  <si>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</si>
  <si>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</si>
  <si>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</si>
  <si>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</si>
  <si>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</si>
  <si>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</si>
  <si>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</si>
  <si>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</si>
  <si>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</si>
  <si>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</si>
  <si>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</si>
  <si>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</si>
  <si>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</si>
  <si>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</si>
  <si>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</si>
  <si>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</si>
  <si>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</si>
  <si>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</si>
  <si>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</si>
  <si>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</si>
  <si>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</si>
  <si>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</si>
  <si>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</si>
  <si>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</si>
  <si>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</si>
  <si>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</si>
  <si>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</si>
  <si>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</si>
  <si>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</si>
  <si>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</si>
  <si>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</si>
  <si>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</si>
  <si>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</si>
  <si>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</si>
  <si>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</si>
  <si>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</si>
  <si>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</si>
  <si>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</si>
  <si>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</si>
  <si>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</si>
  <si>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</si>
  <si>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</si>
  <si>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</si>
  <si>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</si>
  <si>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</si>
  <si>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</si>
  <si>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</si>
  <si>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</si>
  <si>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</si>
  <si>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</si>
  <si>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</si>
  <si>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</si>
  <si>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</si>
  <si>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</si>
  <si>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</si>
  <si>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</si>
  <si>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</si>
  <si>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</si>
  <si>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</si>
  <si>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</si>
  <si>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</si>
  <si>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</si>
  <si>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</si>
  <si>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</si>
  <si>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</si>
  <si>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</si>
  <si>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</si>
  <si>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</si>
  <si>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</si>
  <si>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</si>
  <si>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</si>
  <si>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</si>
  <si>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</si>
  <si>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</si>
  <si>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</si>
  <si>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</si>
  <si>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</si>
  <si>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</si>
  <si>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</si>
  <si>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</si>
  <si>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</si>
  <si>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</si>
  <si>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</si>
  <si>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</si>
  <si>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</si>
  <si>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</si>
  <si>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</si>
  <si>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</si>
  <si>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</si>
  <si>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</si>
  <si>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</si>
  <si>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</si>
  <si>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</si>
  <si>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</si>
  <si>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</si>
  <si>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</si>
  <si>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</si>
  <si>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</si>
  <si>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</si>
  <si>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</si>
  <si>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</si>
  <si>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</si>
  <si>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</si>
  <si>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</si>
  <si>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</si>
  <si>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</si>
  <si>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</si>
  <si>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</si>
  <si>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</si>
  <si>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</si>
  <si>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</si>
  <si>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</si>
  <si>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</si>
  <si>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</si>
  <si>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</si>
  <si>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</si>
  <si>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</si>
  <si>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</si>
  <si>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</si>
  <si>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</si>
  <si>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</si>
  <si>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</si>
  <si>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</si>
  <si>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</si>
  <si>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</si>
  <si>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</si>
  <si>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</si>
  <si>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</si>
  <si>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</si>
  <si>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</si>
  <si>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</si>
  <si>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</si>
  <si>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</si>
  <si>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</si>
  <si>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</si>
  <si>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</si>
  <si>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</si>
  <si>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</si>
  <si>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</si>
  <si>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</si>
  <si>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</si>
  <si>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</si>
  <si>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</si>
  <si>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</si>
  <si>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</si>
  <si>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</si>
  <si>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</si>
  <si>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</si>
  <si>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</si>
  <si>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</si>
  <si>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</si>
  <si>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</si>
  <si>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</si>
  <si>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</si>
  <si>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</si>
  <si>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</si>
  <si>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</si>
  <si>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</si>
  <si>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</si>
  <si>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</si>
  <si>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</si>
  <si>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</si>
  <si>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</si>
  <si>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</si>
  <si>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</si>
  <si>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</si>
  <si>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</si>
  <si>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</si>
  <si>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</si>
  <si>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</si>
  <si>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</si>
  <si>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</si>
  <si>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</si>
  <si>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</si>
  <si>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</si>
  <si>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</si>
  <si>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</si>
  <si>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</si>
  <si>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</si>
  <si>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</si>
  <si>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</si>
  <si>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</si>
  <si>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</si>
  <si>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</si>
  <si>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</si>
  <si>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</si>
  <si>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</si>
  <si>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</si>
  <si>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</si>
  <si>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</si>
  <si>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</si>
  <si>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</si>
  <si>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</si>
  <si>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</si>
  <si>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</si>
  <si>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</si>
  <si>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</si>
  <si>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</si>
  <si>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</si>
  <si>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</si>
  <si>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</si>
  <si>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</si>
  <si>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</si>
  <si>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</si>
  <si>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</si>
  <si>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</si>
  <si>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</si>
  <si>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</si>
  <si>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</si>
  <si>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</si>
  <si>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</si>
  <si>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</si>
  <si>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</si>
  <si>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</si>
  <si>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</si>
  <si>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</si>
  <si>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</si>
  <si>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</si>
  <si>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</si>
  <si>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</si>
  <si>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</si>
  <si>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</si>
  <si>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</si>
  <si>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</si>
  <si>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</si>
  <si>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</si>
  <si>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</si>
  <si>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</si>
  <si>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</si>
  <si>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</si>
  <si>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</si>
  <si>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</si>
  <si>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</si>
  <si>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</si>
  <si>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</si>
  <si>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</si>
  <si>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</si>
  <si>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</si>
  <si>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</si>
  <si>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</si>
  <si>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</si>
  <si>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</si>
  <si>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</si>
  <si>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</si>
  <si>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</si>
  <si>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</si>
  <si>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</si>
  <si>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</si>
  <si>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</si>
  <si>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</si>
  <si>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</si>
  <si>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</si>
  <si>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</si>
  <si>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</si>
  <si>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</si>
  <si>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</si>
  <si>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</si>
  <si>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</si>
  <si>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</si>
  <si>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</si>
  <si>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</si>
  <si>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</si>
  <si>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</si>
  <si>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</si>
  <si>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</si>
  <si>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</si>
  <si>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</si>
  <si>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</si>
  <si>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</si>
  <si>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</si>
  <si>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</si>
  <si>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</si>
  <si>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</si>
  <si>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</si>
  <si>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</si>
  <si>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</si>
  <si>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</si>
  <si>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</si>
  <si>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</si>
  <si>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</si>
  <si>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</si>
  <si>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</si>
  <si>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</si>
  <si>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</si>
  <si>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</si>
  <si>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</si>
  <si>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</si>
  <si>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</si>
  <si>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</si>
  <si>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</si>
  <si>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</si>
  <si>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</si>
  <si>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</si>
  <si>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</si>
  <si>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</si>
  <si>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</si>
  <si>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</si>
  <si>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</si>
  <si>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</si>
  <si>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</si>
  <si>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</si>
  <si>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</si>
  <si>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</si>
  <si>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</si>
  <si>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</si>
  <si>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</si>
  <si>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</si>
  <si>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</si>
  <si>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</si>
  <si>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</si>
  <si>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</si>
  <si>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</si>
  <si>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</si>
  <si>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</si>
  <si>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</si>
  <si>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</si>
  <si>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</si>
  <si>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</si>
  <si>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</si>
  <si>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</si>
  <si>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</si>
  <si>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</si>
  <si>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</si>
  <si>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</si>
  <si>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</si>
  <si>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</si>
  <si>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</si>
  <si>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</si>
  <si>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</si>
  <si>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</si>
  <si>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</si>
  <si>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</si>
  <si>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</si>
  <si>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</si>
  <si>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</si>
  <si>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</si>
  <si>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</si>
  <si>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</si>
  <si>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</si>
  <si>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</si>
  <si>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</si>
  <si>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</si>
  <si>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</si>
  <si>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</si>
  <si>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</si>
  <si>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</si>
  <si>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</si>
  <si>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</si>
  <si>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</si>
  <si>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</si>
  <si>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</si>
  <si>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</si>
  <si>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</si>
  <si>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</si>
  <si>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</si>
  <si>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</si>
  <si>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</si>
  <si>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</si>
  <si>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</si>
  <si>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</si>
  <si>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</si>
  <si>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</si>
  <si>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</si>
  <si>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</si>
  <si>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</si>
  <si>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</si>
  <si>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</si>
  <si>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</si>
  <si>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</si>
  <si>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</si>
  <si>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</si>
  <si>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</si>
  <si>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</si>
  <si>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</si>
  <si>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</si>
  <si>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</si>
  <si>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</si>
  <si>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</si>
  <si>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</si>
  <si>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</si>
  <si>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</si>
  <si>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</si>
  <si>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</si>
  <si>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</si>
  <si>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</si>
  <si>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</si>
  <si>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</si>
  <si>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</si>
  <si>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</si>
  <si>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</si>
  <si>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</si>
  <si>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</si>
  <si>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</si>
  <si>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</si>
  <si>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</si>
  <si>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</si>
  <si>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</si>
  <si>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</si>
  <si>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</si>
  <si>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</si>
  <si>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</si>
  <si>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</si>
  <si>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</si>
  <si>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</si>
  <si>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</si>
  <si>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</si>
  <si>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</si>
  <si>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</si>
  <si>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</si>
  <si>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</si>
  <si>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</si>
  <si>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</si>
  <si>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</si>
  <si>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</si>
  <si>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</si>
  <si>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</si>
  <si>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</si>
  <si>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</si>
  <si>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</si>
  <si>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</si>
  <si>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</si>
  <si>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</si>
  <si>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</si>
  <si>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</si>
  <si>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</si>
  <si>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</si>
  <si>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</si>
  <si>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</si>
  <si>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</si>
  <si>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</si>
  <si>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</si>
  <si>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</si>
  <si>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</si>
  <si>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</si>
  <si>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</si>
  <si>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</si>
  <si>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</si>
  <si>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</si>
  <si>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</si>
  <si>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</si>
  <si>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</si>
  <si>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</si>
  <si>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</si>
  <si>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</si>
  <si>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</si>
  <si>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</si>
  <si>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</si>
  <si>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</si>
  <si>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</si>
  <si>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</si>
  <si>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</si>
  <si>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</si>
  <si>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</si>
  <si>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</si>
  <si>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</si>
  <si>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</si>
  <si>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</si>
  <si>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</si>
  <si>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</si>
  <si>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</si>
  <si>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</si>
  <si>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</si>
  <si>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</si>
  <si>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</si>
  <si>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</si>
  <si>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</si>
  <si>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</si>
  <si>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</si>
  <si>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</si>
  <si>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</si>
  <si>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</si>
  <si>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</si>
  <si>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</si>
  <si>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</si>
  <si>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</si>
  <si>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</si>
  <si>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</si>
  <si>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</si>
  <si>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</si>
  <si>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</si>
  <si>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</si>
  <si>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</si>
  <si>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</si>
  <si>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</si>
  <si>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</si>
  <si>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</si>
  <si>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</si>
  <si>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</si>
  <si>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</si>
  <si>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</si>
  <si>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</si>
  <si>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</si>
  <si>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</si>
  <si>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</si>
  <si>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</si>
  <si>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</si>
  <si>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</si>
  <si>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</si>
  <si>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</si>
  <si>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</si>
  <si>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</si>
  <si>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</si>
  <si>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</si>
  <si>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</si>
  <si>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</si>
  <si>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</si>
  <si>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</si>
  <si>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</si>
  <si>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</si>
  <si>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</si>
  <si>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</si>
  <si>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</si>
  <si>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</si>
  <si>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</si>
  <si>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</si>
  <si>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</si>
  <si>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</si>
  <si>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</si>
  <si>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</si>
  <si>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</si>
  <si>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</si>
  <si>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</si>
  <si>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</si>
  <si>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</si>
  <si>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</si>
  <si>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</si>
  <si>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</si>
  <si>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</si>
  <si>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</si>
  <si>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</si>
  <si>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</si>
  <si>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</si>
  <si>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</si>
  <si>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</si>
  <si>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</si>
  <si>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</si>
  <si>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</si>
  <si>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</si>
  <si>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</si>
  <si>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</si>
  <si>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</si>
  <si>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</si>
  <si>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</si>
  <si>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</si>
  <si>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</si>
  <si>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</si>
  <si>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</si>
  <si>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</si>
  <si>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</si>
  <si>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</si>
  <si>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</si>
  <si>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</si>
  <si>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</si>
  <si>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</si>
  <si>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</si>
  <si>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</si>
  <si>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</si>
  <si>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</si>
  <si>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</si>
  <si>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</si>
  <si>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</si>
  <si>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</si>
  <si>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</si>
  <si>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</si>
  <si>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</si>
  <si>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</si>
  <si>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</si>
  <si>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</si>
  <si>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</si>
  <si>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</si>
  <si>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</si>
  <si>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</si>
  <si>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</si>
  <si>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</si>
  <si>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</si>
  <si>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</si>
  <si>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</si>
  <si>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</si>
  <si>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</si>
  <si>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</si>
  <si>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</si>
  <si>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</si>
  <si>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</si>
  <si>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</si>
  <si>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</si>
  <si>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</si>
  <si>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</si>
  <si>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</si>
  <si>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</si>
  <si>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</si>
  <si>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</si>
  <si>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</si>
  <si>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</si>
  <si>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</si>
  <si>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</si>
  <si>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</si>
  <si>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</si>
  <si>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</si>
  <si>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</si>
  <si>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</si>
  <si>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</si>
  <si>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</si>
  <si>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</si>
  <si>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</si>
  <si>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</si>
  <si>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</si>
  <si>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</si>
  <si>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</si>
  <si>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</si>
  <si>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</si>
  <si>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</si>
  <si>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</si>
  <si>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</si>
  <si>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</si>
  <si>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</si>
  <si>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</si>
  <si>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</si>
  <si>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</si>
  <si>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</si>
  <si>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</si>
  <si>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</si>
  <si>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</si>
  <si>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</si>
  <si>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</si>
  <si>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</si>
  <si>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</si>
  <si>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</si>
  <si>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</si>
  <si>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</si>
  <si>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</si>
  <si>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</si>
  <si>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</si>
  <si>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</si>
  <si>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</si>
  <si>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</si>
  <si>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</si>
  <si>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</si>
  <si>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</si>
  <si>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</si>
  <si>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</si>
  <si>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</si>
  <si>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</si>
  <si>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</si>
  <si>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</si>
  <si>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</si>
  <si>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</si>
  <si>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</si>
  <si>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</si>
  <si>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</si>
  <si>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</si>
  <si>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</si>
  <si>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</si>
  <si>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</si>
  <si>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</si>
  <si>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</si>
  <si>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</si>
  <si>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</si>
  <si>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</si>
  <si>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</si>
  <si>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</si>
  <si>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</si>
  <si>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</si>
  <si>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</si>
  <si>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</si>
  <si>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</si>
  <si>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</si>
  <si>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</si>
  <si>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</si>
  <si>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</si>
  <si>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</si>
  <si>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</si>
  <si>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</si>
  <si>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</si>
  <si>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</si>
  <si>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</si>
  <si>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</si>
  <si>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</si>
  <si>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</si>
  <si>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</si>
  <si>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</si>
  <si>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</si>
  <si>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</si>
  <si>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</si>
  <si>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</si>
  <si>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</si>
  <si>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</si>
  <si>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</si>
  <si>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</si>
  <si>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</si>
  <si>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</si>
  <si>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</si>
  <si>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</si>
  <si>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</si>
  <si>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</si>
  <si>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</si>
  <si>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</si>
  <si>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</si>
  <si>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</si>
  <si>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</si>
  <si>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</si>
  <si>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</si>
  <si>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</si>
  <si>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</si>
  <si>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</si>
  <si>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</si>
  <si>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</si>
  <si>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</si>
  <si>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</si>
  <si>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</si>
  <si>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</si>
  <si>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</si>
  <si>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</si>
  <si>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</si>
  <si>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</si>
  <si>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</si>
  <si>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</si>
  <si>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</si>
  <si>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</si>
  <si>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</si>
  <si>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</si>
  <si>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</si>
  <si>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</si>
  <si>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</si>
  <si>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</si>
  <si>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</si>
  <si>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</si>
  <si>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</si>
  <si>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</si>
  <si>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</si>
  <si>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</si>
  <si>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</si>
  <si>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</si>
  <si>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</si>
  <si>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</si>
  <si>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</si>
  <si>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</si>
  <si>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</si>
  <si>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</si>
  <si>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</si>
  <si>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</si>
  <si>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</si>
  <si>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</si>
  <si>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</si>
  <si>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</si>
  <si>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</si>
  <si>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</si>
  <si>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</si>
  <si>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</si>
  <si>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</si>
  <si>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</si>
  <si>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</si>
  <si>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</si>
  <si>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</si>
  <si>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</si>
  <si>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</si>
  <si>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</si>
  <si>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</si>
  <si>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</si>
  <si>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</si>
  <si>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</si>
  <si>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</si>
  <si>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</si>
  <si>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</si>
  <si>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</si>
  <si>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</si>
  <si>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</si>
  <si>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</si>
  <si>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</si>
  <si>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</si>
  <si>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</si>
  <si>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</si>
  <si>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</si>
  <si>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</si>
  <si>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</si>
  <si>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</si>
  <si>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</si>
  <si>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</si>
  <si>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</si>
  <si>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</si>
  <si>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</si>
  <si>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</si>
  <si>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</si>
  <si>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</si>
  <si>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</si>
  <si>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</si>
  <si>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</si>
  <si>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</si>
  <si>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</si>
  <si>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</si>
  <si>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</si>
  <si>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</si>
  <si>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</si>
  <si>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</si>
  <si>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</si>
  <si>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</si>
  <si>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</si>
  <si>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</si>
  <si>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</si>
  <si>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</si>
  <si>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</si>
  <si>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</si>
  <si>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</si>
  <si>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</si>
  <si>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</si>
  <si>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</si>
  <si>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</si>
  <si>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</si>
  <si>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</si>
  <si>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</si>
  <si>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</si>
  <si>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</si>
  <si>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</si>
  <si>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</si>
  <si>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</si>
  <si>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</si>
  <si>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</si>
  <si>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</si>
  <si>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</si>
  <si>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</si>
  <si>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</si>
  <si>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</si>
  <si>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</si>
  <si>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</si>
  <si>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</si>
  <si>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</si>
  <si>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</si>
  <si>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</si>
  <si>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</si>
  <si>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</si>
  <si>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</si>
  <si>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</si>
  <si>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</si>
  <si>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</si>
  <si>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</si>
  <si>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</si>
  <si>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</si>
  <si>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</si>
  <si>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</si>
  <si>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</si>
  <si>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</si>
  <si>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</si>
  <si>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</si>
  <si>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</si>
  <si>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</si>
  <si>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</si>
  <si>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</si>
  <si>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</si>
  <si>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</si>
  <si>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</si>
  <si>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</si>
  <si>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</si>
  <si>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</si>
  <si>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</si>
  <si>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</si>
  <si>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</si>
  <si>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</si>
  <si>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</si>
  <si>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</si>
  <si>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</si>
  <si>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</si>
  <si>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</si>
  <si>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</si>
  <si>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</si>
  <si>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</si>
  <si>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</si>
  <si>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</si>
  <si>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</si>
  <si>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</si>
  <si>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</si>
  <si>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</si>
  <si>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</si>
  <si>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</si>
  <si>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</si>
  <si>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</si>
  <si>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</si>
  <si>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</si>
  <si>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</si>
  <si>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</si>
  <si>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</si>
  <si>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</si>
  <si>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</si>
  <si>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</si>
  <si>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</si>
  <si>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</si>
  <si>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</si>
  <si>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</si>
  <si>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</si>
  <si>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</si>
  <si>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</si>
  <si>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</si>
  <si>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</si>
  <si>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</si>
  <si>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</si>
  <si>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</si>
  <si>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</si>
  <si>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</si>
  <si>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</si>
  <si>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</si>
  <si>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</si>
  <si>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</si>
  <si>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</si>
  <si>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</si>
  <si>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</si>
  <si>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</si>
  <si>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</si>
  <si>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</si>
  <si>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</si>
  <si>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</si>
  <si>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</si>
  <si>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</si>
  <si>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</si>
  <si>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</si>
  <si>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</si>
  <si>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</si>
  <si>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</si>
  <si>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</si>
  <si>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</si>
  <si>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</si>
  <si>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</si>
  <si>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</si>
  <si>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</si>
  <si>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</si>
  <si>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</si>
  <si>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</si>
  <si>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</si>
  <si>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</si>
  <si>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</si>
  <si>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</si>
  <si>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</si>
  <si>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</si>
  <si>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</si>
  <si>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</si>
  <si>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</si>
  <si>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</si>
  <si>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</si>
  <si>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</si>
  <si>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</si>
  <si>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</si>
  <si>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</si>
  <si>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</si>
  <si>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</si>
  <si>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</si>
  <si>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</si>
  <si>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</si>
  <si>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</si>
  <si>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</si>
  <si>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</si>
  <si>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</si>
  <si>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</si>
  <si>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</si>
  <si>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</si>
  <si>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</si>
  <si>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</si>
  <si>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</si>
  <si>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</si>
  <si>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</si>
  <si>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</si>
  <si>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</si>
  <si>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</si>
  <si>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</si>
  <si>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</si>
  <si>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</si>
  <si>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</si>
  <si>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</si>
  <si>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</si>
  <si>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</si>
  <si>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</si>
  <si>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</si>
  <si>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</si>
  <si>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</si>
  <si>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</si>
  <si>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</si>
  <si>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</si>
  <si>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</si>
  <si>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</si>
  <si>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</si>
  <si>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</si>
  <si>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</si>
  <si>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</si>
  <si>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</si>
  <si>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</si>
  <si>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</si>
  <si>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</si>
  <si>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</si>
  <si>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</si>
  <si>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</si>
  <si>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</si>
  <si>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</si>
  <si>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</si>
  <si>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</si>
  <si>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</si>
  <si>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</si>
  <si>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</si>
  <si>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</si>
  <si>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</si>
  <si>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</si>
  <si>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</si>
  <si>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</si>
  <si>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</si>
  <si>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</si>
  <si>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</si>
  <si>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</si>
  <si>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</si>
  <si>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</si>
  <si>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</si>
  <si>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</si>
  <si>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</si>
  <si>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</si>
  <si>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</si>
  <si>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</si>
  <si>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</si>
  <si>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</si>
  <si>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</si>
  <si>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</si>
  <si>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</si>
  <si>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</si>
  <si>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</si>
  <si>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</si>
  <si>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</si>
  <si>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</si>
  <si>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</si>
  <si>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</si>
  <si>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</si>
  <si>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</si>
  <si>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</si>
  <si>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</si>
  <si>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</si>
  <si>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</si>
  <si>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</si>
  <si>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</si>
  <si>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</si>
  <si>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</si>
  <si>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</si>
  <si>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</si>
  <si>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</si>
  <si>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</si>
  <si>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</si>
  <si>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</si>
  <si>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</si>
  <si>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</si>
  <si>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</si>
  <si>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</si>
  <si>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</si>
  <si>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</si>
  <si>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</si>
  <si>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</si>
  <si>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</si>
  <si>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</si>
  <si>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</si>
  <si>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</si>
  <si>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</si>
  <si>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</si>
  <si>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</si>
  <si>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</si>
  <si>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</si>
  <si>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</si>
  <si>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</si>
  <si>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</si>
  <si>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</si>
  <si>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</si>
  <si>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</si>
  <si>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</si>
  <si>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</si>
  <si>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</si>
  <si>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</si>
  <si>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</si>
  <si>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</si>
  <si>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</si>
  <si>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</si>
  <si>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</si>
  <si>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</si>
  <si>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</si>
  <si>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</si>
  <si>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</si>
  <si>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</si>
  <si>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</si>
  <si>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</si>
  <si>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</si>
  <si>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</si>
  <si>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</si>
  <si>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</si>
  <si>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</si>
  <si>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</si>
  <si>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</si>
  <si>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</si>
  <si>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</si>
  <si>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</si>
  <si>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</si>
  <si>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</si>
  <si>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</si>
  <si>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</si>
  <si>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</si>
  <si>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</si>
  <si>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</si>
  <si>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</si>
  <si>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</si>
  <si>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</si>
  <si>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</si>
  <si>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</si>
  <si>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</si>
  <si>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</si>
  <si>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</si>
  <si>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</si>
  <si>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</si>
  <si>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</si>
  <si>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</si>
  <si>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</si>
  <si>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</si>
  <si>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</si>
  <si>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</si>
  <si>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</si>
  <si>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</si>
  <si>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</si>
  <si>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</si>
  <si>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</si>
  <si>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</si>
  <si>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</si>
  <si>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</si>
  <si>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</si>
  <si>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</si>
  <si>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</si>
  <si>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</si>
  <si>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</si>
  <si>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</si>
  <si>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</si>
  <si>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</si>
  <si>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</si>
  <si>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</si>
  <si>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</si>
  <si>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</si>
  <si>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</si>
  <si>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</si>
  <si>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</si>
  <si>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</si>
  <si>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</si>
  <si>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</si>
  <si>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</si>
  <si>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</si>
  <si>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</si>
  <si>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</si>
  <si>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</si>
  <si>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</si>
  <si>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</si>
  <si>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</si>
  <si>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</si>
  <si>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</si>
  <si>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</si>
  <si>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</si>
  <si>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</si>
  <si>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</si>
  <si>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</si>
  <si>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</si>
  <si>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</si>
  <si>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</si>
  <si>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</si>
  <si>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</si>
  <si>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</si>
  <si>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</si>
  <si>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</si>
  <si>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</si>
  <si>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</si>
  <si>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</si>
  <si>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</si>
  <si>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</si>
  <si>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</si>
  <si>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</si>
  <si>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</si>
  <si>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</si>
  <si>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</si>
  <si>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</si>
  <si>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</si>
  <si>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</si>
  <si>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</si>
  <si>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</si>
  <si>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</si>
  <si>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</si>
  <si>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</si>
  <si>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</si>
  <si>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</si>
  <si>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</si>
  <si>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</si>
  <si>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</si>
  <si>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</si>
  <si>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</si>
  <si>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</si>
  <si>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</si>
  <si>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</si>
  <si>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</si>
  <si>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</si>
  <si>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</si>
  <si>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</si>
  <si>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</si>
  <si>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</si>
  <si>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</si>
  <si>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</si>
  <si>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</si>
  <si>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</si>
  <si>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</si>
  <si>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</si>
  <si>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</si>
  <si>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</si>
  <si>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</si>
  <si>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</si>
  <si>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</si>
  <si>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</si>
  <si>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</si>
  <si>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</si>
  <si>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</si>
  <si>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</si>
  <si>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</si>
  <si>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</si>
  <si>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</si>
  <si>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</si>
  <si>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</si>
  <si>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</si>
  <si>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</si>
  <si>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</si>
  <si>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</si>
  <si>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</si>
  <si>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</si>
  <si>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</si>
  <si>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</si>
  <si>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</si>
  <si>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</si>
  <si>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</si>
  <si>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</si>
  <si>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</si>
  <si>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</si>
  <si>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</si>
  <si>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</si>
  <si>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</si>
  <si>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</si>
  <si>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</si>
  <si>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</si>
  <si>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</si>
  <si>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</si>
  <si>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</si>
  <si>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</si>
  <si>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</si>
  <si>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</si>
  <si>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</si>
  <si>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</si>
  <si>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</si>
  <si>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</si>
  <si>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</si>
  <si>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</si>
  <si>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</si>
  <si>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</si>
  <si>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</si>
  <si>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</si>
  <si>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</si>
  <si>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</si>
  <si>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</si>
  <si>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</si>
  <si>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</si>
  <si>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</si>
  <si>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</si>
  <si>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</si>
  <si>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</si>
  <si>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</si>
  <si>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</si>
  <si>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</si>
  <si>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</si>
  <si>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</si>
  <si>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</si>
  <si>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</si>
  <si>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</si>
  <si>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</si>
  <si>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</si>
  <si>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</si>
  <si>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</si>
  <si>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</si>
  <si>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</si>
  <si>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</si>
  <si>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</si>
  <si>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</si>
  <si>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</si>
  <si>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</si>
  <si>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</si>
  <si>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</si>
  <si>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</si>
  <si>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</si>
  <si>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</si>
  <si>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</si>
  <si>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</si>
  <si>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</si>
  <si>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</si>
  <si>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</si>
  <si>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</si>
  <si>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</si>
  <si>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</si>
  <si>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</si>
  <si>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</si>
  <si>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</si>
  <si>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</si>
  <si>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</si>
  <si>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</si>
  <si>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</si>
  <si>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</si>
  <si>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</si>
  <si>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</si>
  <si>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</si>
  <si>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</si>
  <si>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</si>
  <si>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</si>
  <si>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</si>
  <si>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</si>
  <si>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</si>
  <si>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</si>
  <si>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</si>
  <si>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</si>
  <si>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</si>
  <si>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</si>
  <si>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</si>
  <si>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</si>
  <si>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</si>
  <si>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</si>
  <si>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</si>
  <si>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</si>
  <si>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</si>
  <si>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</si>
  <si>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</si>
  <si>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</si>
  <si>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</si>
  <si>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</si>
  <si>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</si>
  <si>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</si>
  <si>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</si>
  <si>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</si>
  <si>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</si>
  <si>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</si>
  <si>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</si>
  <si>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</si>
  <si>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</si>
  <si>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</si>
  <si>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</si>
  <si>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</si>
  <si>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</si>
  <si>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</si>
  <si>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</si>
  <si>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</si>
  <si>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</si>
  <si>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</si>
  <si>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</si>
  <si>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</si>
  <si>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</si>
  <si>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</si>
  <si>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</si>
  <si>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</si>
  <si>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</si>
  <si>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</si>
  <si>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</si>
  <si>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</si>
  <si>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</si>
  <si>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</si>
  <si>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</si>
  <si>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</si>
  <si>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</si>
  <si>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</si>
  <si>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</si>
  <si>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</si>
  <si>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</si>
  <si>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</si>
  <si>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</si>
  <si>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</si>
  <si>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</si>
  <si>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</si>
  <si>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</si>
  <si>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</si>
  <si>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</si>
  <si>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</si>
  <si>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</si>
  <si>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</si>
  <si>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</si>
  <si>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</si>
  <si>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</si>
  <si>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</si>
  <si>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</si>
  <si>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</si>
  <si>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</si>
  <si>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</si>
  <si>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</si>
  <si>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</si>
  <si>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</si>
  <si>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</si>
  <si>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</si>
  <si>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</si>
  <si>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</si>
  <si>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</si>
  <si>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</si>
  <si>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</si>
  <si>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</si>
  <si>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</si>
  <si>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</si>
  <si>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</si>
  <si>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</si>
  <si>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</si>
  <si>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</si>
  <si>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</si>
  <si>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</si>
  <si>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</si>
  <si>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</si>
  <si>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</si>
  <si>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</si>
  <si>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</si>
  <si>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</si>
  <si>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</si>
  <si>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</si>
  <si>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</si>
  <si>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</si>
  <si>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</si>
  <si>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</si>
  <si>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</si>
  <si>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</si>
  <si>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</si>
  <si>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</si>
  <si>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</si>
  <si>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</si>
  <si>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</si>
  <si>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</si>
  <si>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</si>
  <si>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</si>
  <si>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</si>
  <si>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</si>
  <si>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</si>
  <si>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</si>
  <si>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</si>
  <si>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</si>
  <si>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</si>
  <si>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</si>
  <si>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</si>
  <si>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</si>
  <si>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</si>
  <si>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</si>
  <si>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</si>
  <si>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</si>
  <si>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</si>
  <si>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</si>
  <si>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</si>
  <si>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</si>
  <si>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</si>
  <si>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</si>
  <si>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</si>
  <si>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</si>
  <si>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</si>
  <si>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</si>
  <si>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</si>
  <si>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</si>
  <si>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</si>
  <si>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</si>
  <si>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</si>
  <si>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</si>
  <si>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</si>
  <si>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</si>
  <si>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</si>
  <si>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</si>
  <si>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</si>
  <si>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</si>
  <si>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</si>
  <si>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</si>
  <si>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</si>
  <si>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</si>
  <si>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</si>
  <si>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</si>
  <si>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</si>
  <si>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</si>
  <si>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</si>
  <si>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</si>
  <si>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</si>
  <si>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</si>
  <si>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</si>
  <si>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</si>
  <si>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</si>
  <si>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</si>
  <si>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</si>
  <si>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</si>
  <si>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</si>
  <si>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</si>
  <si>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</si>
  <si>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</si>
  <si>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</si>
  <si>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</si>
  <si>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</si>
  <si>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</si>
  <si>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</si>
  <si>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</si>
  <si>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</si>
  <si>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</si>
  <si>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</si>
  <si>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</si>
  <si>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</si>
  <si>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</si>
  <si>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</si>
  <si>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</si>
  <si>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</si>
  <si>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</si>
  <si>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</si>
  <si>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</si>
  <si>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</si>
  <si>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</si>
  <si>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</si>
  <si>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</si>
  <si>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</si>
  <si>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</si>
  <si>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</si>
  <si>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</si>
  <si>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</si>
  <si>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</si>
  <si>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</si>
  <si>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</si>
  <si>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</si>
  <si>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</si>
  <si>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</si>
  <si>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</si>
  <si>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</si>
  <si>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</si>
  <si>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</si>
  <si>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</si>
  <si>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</si>
  <si>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</si>
  <si>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</si>
  <si>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</si>
  <si>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</si>
  <si>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</si>
  <si>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</si>
  <si>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</si>
  <si>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</si>
  <si>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</si>
  <si>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</si>
  <si>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</si>
  <si>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</si>
  <si>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</si>
  <si>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</si>
  <si>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</si>
  <si>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</si>
  <si>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</si>
  <si>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</si>
  <si>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</si>
  <si>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</si>
  <si>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</si>
  <si>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</si>
  <si>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</si>
  <si>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</si>
  <si>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</si>
  <si>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</si>
  <si>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</si>
  <si>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</si>
  <si>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</si>
  <si>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</si>
  <si>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</si>
  <si>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</si>
  <si>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</si>
  <si>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</si>
  <si>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</si>
  <si>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</si>
  <si>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</si>
  <si>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</si>
  <si>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</si>
  <si>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</si>
  <si>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</si>
  <si>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</si>
  <si>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</si>
  <si>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</si>
  <si>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</si>
  <si>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</si>
  <si>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</si>
  <si>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</si>
  <si>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</si>
  <si>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</si>
  <si>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</si>
  <si>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</si>
  <si>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</si>
  <si>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</si>
  <si>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</si>
  <si>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</si>
  <si>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</si>
  <si>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</si>
  <si>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</si>
  <si>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</si>
  <si>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</si>
  <si>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</si>
  <si>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</si>
  <si>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</si>
  <si>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</si>
  <si>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</si>
  <si>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</si>
  <si>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</si>
  <si>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</si>
  <si>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</si>
  <si>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</si>
  <si>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</si>
  <si>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</si>
  <si>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</si>
  <si>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</si>
  <si>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</si>
  <si>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</si>
  <si>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</si>
  <si>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</si>
  <si>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</si>
  <si>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</si>
  <si>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</si>
  <si>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</si>
  <si>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</si>
  <si>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</si>
  <si>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</si>
  <si>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</si>
  <si>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</si>
  <si>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</si>
  <si>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</si>
  <si>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</si>
  <si>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</si>
  <si>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</si>
  <si>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</si>
  <si>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</si>
  <si>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</si>
  <si>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</si>
  <si>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</si>
  <si>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</si>
  <si>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</si>
  <si>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</si>
  <si>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</si>
  <si>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</si>
  <si>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</si>
  <si>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</si>
  <si>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</si>
  <si>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</si>
  <si>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</si>
  <si>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</si>
  <si>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</si>
  <si>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</si>
  <si>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</si>
  <si>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</si>
  <si>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</si>
  <si>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</si>
  <si>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</si>
  <si>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</si>
  <si>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</si>
  <si>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</si>
  <si>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</si>
  <si>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</si>
  <si>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</si>
  <si>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</si>
  <si>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</si>
  <si>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</si>
  <si>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</si>
  <si>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</si>
  <si>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</si>
  <si>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</si>
  <si>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</si>
  <si>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</si>
  <si>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</si>
  <si>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</si>
  <si>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</si>
  <si>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</si>
  <si>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</si>
  <si>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</si>
  <si>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</si>
  <si>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</si>
  <si>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</si>
  <si>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</si>
  <si>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</si>
  <si>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</si>
  <si>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</si>
  <si>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</si>
  <si>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</si>
  <si>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</si>
  <si>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</si>
  <si>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</si>
  <si>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</si>
  <si>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</si>
  <si>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</si>
  <si>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</si>
  <si>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</si>
  <si>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</si>
  <si>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</si>
  <si>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</si>
  <si>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</si>
  <si>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</si>
  <si>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</si>
  <si>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</si>
  <si>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</si>
  <si>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</si>
  <si>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</si>
  <si>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</si>
  <si>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</si>
  <si>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</si>
  <si>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</si>
  <si>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</si>
  <si>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</si>
  <si>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</si>
  <si>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</si>
  <si>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</si>
  <si>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</si>
  <si>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</si>
  <si>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</si>
  <si>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</si>
  <si>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</si>
  <si>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</si>
  <si>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</si>
  <si>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</si>
  <si>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</si>
  <si>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</si>
  <si>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</si>
  <si>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</si>
  <si>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</si>
  <si>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</si>
  <si>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</si>
  <si>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</si>
  <si>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</si>
  <si>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</si>
  <si>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</si>
  <si>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</si>
  <si>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</si>
  <si>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</si>
  <si>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</si>
  <si>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</si>
  <si>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</si>
  <si>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</si>
  <si>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</si>
  <si>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</si>
  <si>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</si>
  <si>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</si>
  <si>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</si>
  <si>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</si>
  <si>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</si>
  <si>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</si>
  <si>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</si>
  <si>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</si>
  <si>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</si>
  <si>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</si>
  <si>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</si>
  <si>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</si>
  <si>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</si>
  <si>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</si>
  <si>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</si>
  <si>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</si>
  <si>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</si>
  <si>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</si>
  <si>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</si>
  <si>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</si>
  <si>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</si>
  <si>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</si>
  <si>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</si>
  <si>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</si>
  <si>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</si>
  <si>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</si>
  <si>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</si>
  <si>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</si>
  <si>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</si>
  <si>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</si>
  <si>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</si>
  <si>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</si>
  <si>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</si>
  <si>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</si>
  <si>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</si>
  <si>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</si>
  <si>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</si>
  <si>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</si>
  <si>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</si>
  <si>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</si>
  <si>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</si>
  <si>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</si>
  <si>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</si>
  <si>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</si>
  <si>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</si>
  <si>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</si>
  <si>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</si>
  <si>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</si>
  <si>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</si>
  <si>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</si>
  <si>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</si>
  <si>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</si>
  <si>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</si>
  <si>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</si>
  <si>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</si>
  <si>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</si>
  <si>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</si>
  <si>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</si>
  <si>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</si>
  <si>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</si>
  <si>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</si>
  <si>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</si>
  <si>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</si>
  <si>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</si>
  <si>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</si>
  <si>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</si>
  <si>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</si>
  <si>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</si>
  <si>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</si>
  <si>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</si>
  <si>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</si>
  <si>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</si>
  <si>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</si>
  <si>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</si>
  <si>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</si>
  <si>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</si>
  <si>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</si>
  <si>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</si>
  <si>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</si>
  <si>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</si>
  <si>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</si>
  <si>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</si>
  <si>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</si>
  <si>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</si>
  <si>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</si>
  <si>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</si>
  <si>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</si>
  <si>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</si>
  <si>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</si>
  <si>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</si>
  <si>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</si>
  <si>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</si>
  <si>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</si>
  <si>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</si>
  <si>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</si>
  <si>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</si>
  <si>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</si>
  <si>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</si>
  <si>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</si>
  <si>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</si>
  <si>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</si>
  <si>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</si>
  <si>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</si>
  <si>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</si>
  <si>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</si>
  <si>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</si>
  <si>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</si>
  <si>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</si>
  <si>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</si>
  <si>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</si>
  <si>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</si>
  <si>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</si>
  <si>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</si>
  <si>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</si>
  <si>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</si>
  <si>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</si>
  <si>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</si>
  <si>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</si>
  <si>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</si>
  <si>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</si>
  <si>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</si>
  <si>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</si>
  <si>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</si>
  <si>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</si>
  <si>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</si>
  <si>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</si>
  <si>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</si>
  <si>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</si>
  <si>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</si>
  <si>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</si>
  <si>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</si>
  <si>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</si>
  <si>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</si>
  <si>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</si>
  <si>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</si>
  <si>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</si>
  <si>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</si>
  <si>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</si>
  <si>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</si>
  <si>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</si>
  <si>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</si>
  <si>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</si>
  <si>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</si>
  <si>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</si>
  <si>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</si>
  <si>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</si>
  <si>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</si>
  <si>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</si>
  <si>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</si>
  <si>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</si>
  <si>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</si>
  <si>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</si>
  <si>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</si>
  <si>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</si>
  <si>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</si>
  <si>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</si>
  <si>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</si>
  <si>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</si>
  <si>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</si>
  <si>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</si>
  <si>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</si>
  <si>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</si>
  <si>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</si>
  <si>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</si>
  <si>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</si>
  <si>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</si>
  <si>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</si>
  <si>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</si>
  <si>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</si>
  <si>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</si>
  <si>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</si>
  <si>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</si>
  <si>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</si>
  <si>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</si>
  <si>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</si>
  <si>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</si>
  <si>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</si>
  <si>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</si>
  <si>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</si>
  <si>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</si>
  <si>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</si>
  <si>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</si>
  <si>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</si>
  <si>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</si>
  <si>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</si>
  <si>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</si>
  <si>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</si>
  <si>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</si>
  <si>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</si>
  <si>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</si>
  <si>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</si>
  <si>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</si>
  <si>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</si>
  <si>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</si>
  <si>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</si>
  <si>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</si>
  <si>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</si>
  <si>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</si>
  <si>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</si>
  <si>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</si>
  <si>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</si>
  <si>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</si>
  <si>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</si>
  <si>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</si>
  <si>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</si>
  <si>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</si>
  <si>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</si>
  <si>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</si>
  <si>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</si>
  <si>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</si>
  <si>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</si>
  <si>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</si>
  <si>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</si>
  <si>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</si>
  <si>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</si>
  <si>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</si>
  <si>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</si>
  <si>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</si>
  <si>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</si>
  <si>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</si>
  <si>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</si>
  <si>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</si>
  <si>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</si>
  <si>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</si>
  <si>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</si>
  <si>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</si>
  <si>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</si>
  <si>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</si>
  <si>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</si>
  <si>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</si>
  <si>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</si>
  <si>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</si>
  <si>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</si>
  <si>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</si>
  <si>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</si>
  <si>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</si>
  <si>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</si>
  <si>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</si>
  <si>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</si>
  <si>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</si>
  <si>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</si>
  <si>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</si>
  <si>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</si>
  <si>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</si>
  <si>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</si>
  <si>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</si>
  <si>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</si>
  <si>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</si>
  <si>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</si>
  <si>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</si>
  <si>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</si>
  <si>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</si>
  <si>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</si>
  <si>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</si>
  <si>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</si>
  <si>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</si>
  <si>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</si>
  <si>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</si>
  <si>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</si>
  <si>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</si>
  <si>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</si>
  <si>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</si>
  <si>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</si>
  <si>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</si>
  <si>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</si>
  <si>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</si>
  <si>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</si>
  <si>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</si>
  <si>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</si>
  <si>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</si>
  <si>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</si>
  <si>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</si>
  <si>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</si>
  <si>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</si>
  <si>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</si>
  <si>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</si>
  <si>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</si>
  <si>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</si>
  <si>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</si>
  <si>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</si>
  <si>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</si>
  <si>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</si>
  <si>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</si>
  <si>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</si>
  <si>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</si>
  <si>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</si>
  <si>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</si>
  <si>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</si>
  <si>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</si>
  <si>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</si>
  <si>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</si>
  <si>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</si>
  <si>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</si>
  <si>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</si>
  <si>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</si>
  <si>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</si>
  <si>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</si>
  <si>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</si>
  <si>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</si>
  <si>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</si>
  <si>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</si>
  <si>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</si>
  <si>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</si>
  <si>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</si>
  <si>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</si>
  <si>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</si>
  <si>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</si>
  <si>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</si>
  <si>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</si>
  <si>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</si>
  <si>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</si>
  <si>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</si>
  <si>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</si>
  <si>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</si>
  <si>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</si>
  <si>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</si>
  <si>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</si>
  <si>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</si>
  <si>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</si>
  <si>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</si>
  <si>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</si>
  <si>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</si>
  <si>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</si>
  <si>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</si>
  <si>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</si>
  <si>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</si>
  <si>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</si>
  <si>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</si>
  <si>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</si>
  <si>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</si>
  <si>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</si>
  <si>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</si>
  <si>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</si>
  <si>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</si>
  <si>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</si>
  <si>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</si>
  <si>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</si>
  <si>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</si>
  <si>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</si>
  <si>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</si>
  <si>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</si>
  <si>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</si>
  <si>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</si>
  <si>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</si>
  <si>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</si>
  <si>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</si>
  <si>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</si>
  <si>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</si>
  <si>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</si>
  <si>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</si>
  <si>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</si>
  <si>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</si>
  <si>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</si>
  <si>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</si>
  <si>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</si>
  <si>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</si>
  <si>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</si>
  <si>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</si>
  <si>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</si>
  <si>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</si>
  <si>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</si>
  <si>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</si>
  <si>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</si>
  <si>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</si>
  <si>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</si>
  <si>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</si>
  <si>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</si>
  <si>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</si>
  <si>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</si>
  <si>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</si>
  <si>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</si>
  <si>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</si>
  <si>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</si>
  <si>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</si>
  <si>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</si>
  <si>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</si>
  <si>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</si>
  <si>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</si>
  <si>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</si>
  <si>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</si>
  <si>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</si>
  <si>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</si>
  <si>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</si>
  <si>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</si>
  <si>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</si>
  <si>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</si>
  <si>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</si>
  <si>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</si>
  <si>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</si>
  <si>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</si>
  <si>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</si>
  <si>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</si>
  <si>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</si>
  <si>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</si>
  <si>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</si>
  <si>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</si>
  <si>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</si>
  <si>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</si>
  <si>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</si>
  <si>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</si>
  <si>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</si>
  <si>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</si>
  <si>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</si>
  <si>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</si>
  <si>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</si>
  <si>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</si>
  <si>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</si>
  <si>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</si>
  <si>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</si>
  <si>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</si>
  <si>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</si>
  <si>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</si>
  <si>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</si>
  <si>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</si>
  <si>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</si>
  <si>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</si>
  <si>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</si>
  <si>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</si>
  <si>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</si>
  <si>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</si>
  <si>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</si>
  <si>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</si>
  <si>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</si>
  <si>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</si>
  <si>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</si>
  <si>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</si>
  <si>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</si>
  <si>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</si>
  <si>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</si>
  <si>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</si>
  <si>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</si>
  <si>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</si>
  <si>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</si>
  <si>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</si>
  <si>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</si>
  <si>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</si>
  <si>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</si>
  <si>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</si>
  <si>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</si>
  <si>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</si>
  <si>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</si>
  <si>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</si>
  <si>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</si>
  <si>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</si>
  <si>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</si>
  <si>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</si>
  <si>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</si>
  <si>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</si>
  <si>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</si>
  <si>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</si>
  <si>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</si>
  <si>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</si>
  <si>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</si>
  <si>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</si>
  <si>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</si>
  <si>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</si>
  <si>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</si>
  <si>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</si>
  <si>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</si>
  <si>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</si>
  <si>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</si>
  <si>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</si>
  <si>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</si>
  <si>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</si>
  <si>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</si>
  <si>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</si>
  <si>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</si>
  <si>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</si>
  <si>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</si>
  <si>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</si>
  <si>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</si>
  <si>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</si>
  <si>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</si>
  <si>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</si>
  <si>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</si>
  <si>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</si>
  <si>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</si>
  <si>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</si>
  <si>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</si>
  <si>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</si>
  <si>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</si>
  <si>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</si>
  <si>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</si>
  <si>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</si>
  <si>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</si>
  <si>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</si>
  <si>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</si>
  <si>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</si>
  <si>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</si>
  <si>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</si>
  <si>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</si>
  <si>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</si>
  <si>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</si>
  <si>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</si>
  <si>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</si>
  <si>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</si>
  <si>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</si>
  <si>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</si>
  <si>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</si>
  <si>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</si>
  <si>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</si>
  <si>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</si>
  <si>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</si>
  <si>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</si>
  <si>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</si>
  <si>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</si>
  <si>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</si>
  <si>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</si>
  <si>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</si>
  <si>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</si>
  <si>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</si>
  <si>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</si>
  <si>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</si>
  <si>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</si>
  <si>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</si>
  <si>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</si>
  <si>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</si>
  <si>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</si>
  <si>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</si>
  <si>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</si>
  <si>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</si>
  <si>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</si>
  <si>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</si>
  <si>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</si>
  <si>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</si>
  <si>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</si>
  <si>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</si>
  <si>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</si>
  <si>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</si>
  <si>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</si>
  <si>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</si>
  <si>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</si>
  <si>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</si>
  <si>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</si>
  <si>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</si>
  <si>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</si>
  <si>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</si>
  <si>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</si>
  <si>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</si>
  <si>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</si>
  <si>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</si>
  <si>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</si>
  <si>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</si>
  <si>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</si>
  <si>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</si>
  <si>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</si>
  <si>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</si>
  <si>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</si>
  <si>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</si>
  <si>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</si>
  <si>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</si>
  <si>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</si>
  <si>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</si>
  <si>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</si>
  <si>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</si>
  <si>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</si>
  <si>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</si>
  <si>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</si>
  <si>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</si>
  <si>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</si>
  <si>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</si>
  <si>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</si>
  <si>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</si>
  <si>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</si>
  <si>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</si>
  <si>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</si>
  <si>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</si>
  <si>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</si>
  <si>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</si>
  <si>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</si>
  <si>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</si>
  <si>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</si>
  <si>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</si>
  <si>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</si>
  <si>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</si>
  <si>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</si>
  <si>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</si>
  <si>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</si>
  <si>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</si>
  <si>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</si>
  <si>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</si>
  <si>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</si>
  <si>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</si>
  <si>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</si>
  <si>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</si>
  <si>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</si>
  <si>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</si>
  <si>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</si>
  <si>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</si>
  <si>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</si>
  <si>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</si>
  <si>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</si>
  <si>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</si>
  <si>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</si>
  <si>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</si>
  <si>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</si>
  <si>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</si>
  <si>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</si>
  <si>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</si>
  <si>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</si>
  <si>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</si>
  <si>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</si>
  <si>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</si>
  <si>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</si>
  <si>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</si>
  <si>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</si>
  <si>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</si>
  <si>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</si>
  <si>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</si>
  <si>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</si>
  <si>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</si>
  <si>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</si>
  <si>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</si>
  <si>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</si>
  <si>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</si>
  <si>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</si>
  <si>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</si>
  <si>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</si>
  <si>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</si>
  <si>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</si>
  <si>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</si>
  <si>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</si>
  <si>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</si>
  <si>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</si>
  <si>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</si>
  <si>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</si>
  <si>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</si>
  <si>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</si>
  <si>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</si>
  <si>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</si>
  <si>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</si>
  <si>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</si>
  <si>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</si>
  <si>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</si>
  <si>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</si>
  <si>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</si>
  <si>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</si>
  <si>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</si>
  <si>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</si>
  <si>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</si>
  <si>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</si>
  <si>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</si>
  <si>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</si>
  <si>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</si>
  <si>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</si>
  <si>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</si>
  <si>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</si>
  <si>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</si>
  <si>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</si>
  <si>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</si>
  <si>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</si>
  <si>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</si>
  <si>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</si>
  <si>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</si>
  <si>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</si>
  <si>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</si>
  <si>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</si>
  <si>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</si>
  <si>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</si>
  <si>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</si>
  <si>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</si>
  <si>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</si>
  <si>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</si>
  <si>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</si>
  <si>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</si>
  <si>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</si>
  <si>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</si>
  <si>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</si>
  <si>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</si>
  <si>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</si>
  <si>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</si>
  <si>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</si>
  <si>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</si>
  <si>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</si>
  <si>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</si>
  <si>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</si>
  <si>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</si>
  <si>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</si>
  <si>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</si>
  <si>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</si>
  <si>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</si>
  <si>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</si>
  <si>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</si>
  <si>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</si>
  <si>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</si>
  <si>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</si>
  <si>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</si>
  <si>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</si>
  <si>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</si>
  <si>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</si>
  <si>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</si>
  <si>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</si>
  <si>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</si>
  <si>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</si>
  <si>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</si>
  <si>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</si>
  <si>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</si>
  <si>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</si>
  <si>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</si>
  <si>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</si>
  <si>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</si>
  <si>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</si>
  <si>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</si>
  <si>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</si>
  <si>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</si>
  <si>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</si>
  <si>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</si>
  <si>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</si>
  <si>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</si>
  <si>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</si>
  <si>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</si>
  <si>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</si>
  <si>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</si>
  <si>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</si>
  <si>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</si>
  <si>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</si>
  <si>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</si>
  <si>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</si>
  <si>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</si>
  <si>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</si>
  <si>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</si>
  <si>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</si>
  <si>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</si>
  <si>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</si>
  <si>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</si>
  <si>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</si>
  <si>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</si>
  <si>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</si>
  <si>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</si>
  <si>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</si>
  <si>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</si>
  <si>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</si>
  <si>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</si>
  <si>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</si>
  <si>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</si>
  <si>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</si>
  <si>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</si>
  <si>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</si>
  <si>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</si>
  <si>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</si>
  <si>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</si>
  <si>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</si>
  <si>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</si>
  <si>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</si>
  <si>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</si>
  <si>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</si>
  <si>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</si>
  <si>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</si>
  <si>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</si>
  <si>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</si>
  <si>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</si>
  <si>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</si>
  <si>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</si>
  <si>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</si>
  <si>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</si>
  <si>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</si>
  <si>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</si>
  <si>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</si>
  <si>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</si>
  <si>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</si>
  <si>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</si>
  <si>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</si>
  <si>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</si>
  <si>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</si>
  <si>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</si>
  <si>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</si>
  <si>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</si>
  <si>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</si>
  <si>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</si>
  <si>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</si>
  <si>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</si>
  <si>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</si>
  <si>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</si>
  <si>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</si>
  <si>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</si>
  <si>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</si>
  <si>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</si>
  <si>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</si>
  <si>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</si>
  <si>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</si>
  <si>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</si>
  <si>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</si>
  <si>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</si>
  <si>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</si>
  <si>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</si>
  <si>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</si>
  <si>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</si>
  <si>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</si>
  <si>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</si>
  <si>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</si>
  <si>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</si>
  <si>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</si>
  <si>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</si>
  <si>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</si>
  <si>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</si>
  <si>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</si>
  <si>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</si>
  <si>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</si>
  <si>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</si>
  <si>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</si>
  <si>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</si>
  <si>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</si>
  <si>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</si>
  <si>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</si>
  <si>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</si>
  <si>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</si>
  <si>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</si>
  <si>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</si>
  <si>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</si>
  <si>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</si>
  <si>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</si>
  <si>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</si>
  <si>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</si>
  <si>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</si>
  <si>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</si>
  <si>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</si>
  <si>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</si>
  <si>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</si>
  <si>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</si>
  <si>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</si>
  <si>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</si>
  <si>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</si>
  <si>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</si>
  <si>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</si>
  <si>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</si>
  <si>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</si>
  <si>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</si>
  <si>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</si>
  <si>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</si>
  <si>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</si>
  <si>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</si>
  <si>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</si>
  <si>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</si>
  <si>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</si>
  <si>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</si>
  <si>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</si>
  <si>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</si>
  <si>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</si>
  <si>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</si>
  <si>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</si>
  <si>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</si>
  <si>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</si>
  <si>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</si>
  <si>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</si>
  <si>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</si>
  <si>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</si>
  <si>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</si>
  <si>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</si>
  <si>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</si>
  <si>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</si>
  <si>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</si>
  <si>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</si>
  <si>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</si>
  <si>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</si>
  <si>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</si>
  <si>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</si>
  <si>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</si>
  <si>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</si>
  <si>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</si>
  <si>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</si>
  <si>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</si>
  <si>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</si>
  <si>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</si>
  <si>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</si>
  <si>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</si>
  <si>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</si>
  <si>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</si>
  <si>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</si>
  <si>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</si>
  <si>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</si>
  <si>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</si>
  <si>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</si>
  <si>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</si>
  <si>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</si>
  <si>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</si>
  <si>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</si>
  <si>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</si>
  <si>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</si>
  <si>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</si>
  <si>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</si>
  <si>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</si>
  <si>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</si>
  <si>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</si>
  <si>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</si>
  <si>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</si>
  <si>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</si>
  <si>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</si>
  <si>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</si>
  <si>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</si>
  <si>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</si>
  <si>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</si>
  <si>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</si>
  <si>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</si>
  <si>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</si>
  <si>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</si>
  <si>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</si>
  <si>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</si>
  <si>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</si>
  <si>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</si>
  <si>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</si>
  <si>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</si>
  <si>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</si>
  <si>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</si>
  <si>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</si>
  <si>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</si>
  <si>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</si>
  <si>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</si>
  <si>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</si>
  <si>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</si>
  <si>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</si>
  <si>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</si>
  <si>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</si>
  <si>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</si>
  <si>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</si>
  <si>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</si>
  <si>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</si>
  <si>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</si>
  <si>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</si>
  <si>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</si>
  <si>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</si>
  <si>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</si>
  <si>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</si>
  <si>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</si>
  <si>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</si>
  <si>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</si>
  <si>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</si>
  <si>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</si>
  <si>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</si>
  <si>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</si>
  <si>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</si>
  <si>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</si>
  <si>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</si>
  <si>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</si>
  <si>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</si>
  <si>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</si>
  <si>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</si>
  <si>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</si>
  <si>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</si>
  <si>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</si>
  <si>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</si>
  <si>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</si>
  <si>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</si>
  <si>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</si>
  <si>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</si>
  <si>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</si>
  <si>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</si>
  <si>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</si>
  <si>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</si>
  <si>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</si>
  <si>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</si>
  <si>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</si>
  <si>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</si>
  <si>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</si>
  <si>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</si>
  <si>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</si>
  <si>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</si>
  <si>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</si>
  <si>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</si>
  <si>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</si>
  <si>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</si>
  <si>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</si>
  <si>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</si>
  <si>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</si>
  <si>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</si>
  <si>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</si>
  <si>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</si>
  <si>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</si>
  <si>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</si>
  <si>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</si>
  <si>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</si>
  <si>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</si>
  <si>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</si>
  <si>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</si>
  <si>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</si>
  <si>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</si>
  <si>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</si>
  <si>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</si>
  <si>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</si>
  <si>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</si>
  <si>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</si>
  <si>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</si>
  <si>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</si>
  <si>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</si>
  <si>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</si>
  <si>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</si>
  <si>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</si>
  <si>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</si>
  <si>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</si>
  <si>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</si>
  <si>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</si>
  <si>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</si>
  <si>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</si>
  <si>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</si>
  <si>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</si>
  <si>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</si>
  <si>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</si>
  <si>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</si>
  <si>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</si>
  <si>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</si>
  <si>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</si>
  <si>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</si>
  <si>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</si>
  <si>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</si>
  <si>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</si>
  <si>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</si>
  <si>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</si>
  <si>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</si>
  <si>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</si>
  <si>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</si>
  <si>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</si>
  <si>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</si>
  <si>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</si>
  <si>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</si>
  <si>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</si>
  <si>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</si>
  <si>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</si>
  <si>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</si>
  <si>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</si>
  <si>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</si>
  <si>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</si>
  <si>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</si>
  <si>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</si>
  <si>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</si>
  <si>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</si>
  <si>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</si>
  <si>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</si>
  <si>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</si>
  <si>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</si>
  <si>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</si>
  <si>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</si>
  <si>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</si>
  <si>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</si>
  <si>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</si>
  <si>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</si>
  <si>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</si>
  <si>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</si>
  <si>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</si>
  <si>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</si>
  <si>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</si>
  <si>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</si>
  <si>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</si>
  <si>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</si>
  <si>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</si>
  <si>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</si>
  <si>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</si>
  <si>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</si>
  <si>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</si>
  <si>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</si>
  <si>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</si>
  <si>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</si>
  <si>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</si>
  <si>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</si>
  <si>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</si>
  <si>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</si>
  <si>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</si>
  <si>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</si>
  <si>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</si>
  <si>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</si>
  <si>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</si>
  <si>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</si>
  <si>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</si>
  <si>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</si>
  <si>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</si>
  <si>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</si>
  <si>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</si>
  <si>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</si>
  <si>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</si>
  <si>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</si>
  <si>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</si>
  <si>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</si>
  <si>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</si>
  <si>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</si>
  <si>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</si>
  <si>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</si>
  <si>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</si>
  <si>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</si>
  <si>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</si>
  <si>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</si>
  <si>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</si>
  <si>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</si>
  <si>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</si>
  <si>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</si>
  <si>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</si>
  <si>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</si>
  <si>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</si>
  <si>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</si>
  <si>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</si>
  <si>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</si>
  <si>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</si>
  <si>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</si>
  <si>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</si>
  <si>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</si>
  <si>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</si>
  <si>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</si>
  <si>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</si>
  <si>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</si>
  <si>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</si>
  <si>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</si>
  <si>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</si>
  <si>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</si>
  <si>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</si>
  <si>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</si>
  <si>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</si>
  <si>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</si>
  <si>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</si>
  <si>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</si>
  <si>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</si>
  <si>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</si>
  <si>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</si>
  <si>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</si>
  <si>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</si>
  <si>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</si>
  <si>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</si>
  <si>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</si>
  <si>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</si>
  <si>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</si>
  <si>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</si>
  <si>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</si>
  <si>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</si>
  <si>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</si>
  <si>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</si>
  <si>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</si>
  <si>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</si>
  <si>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</si>
  <si>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</si>
  <si>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</si>
  <si>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</si>
  <si>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</si>
  <si>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</si>
  <si>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</si>
  <si>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</si>
  <si>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</si>
  <si>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</si>
  <si>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</si>
  <si>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</si>
  <si>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</si>
  <si>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</si>
  <si>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</si>
  <si>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</si>
  <si>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</si>
  <si>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</si>
  <si>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</si>
  <si>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</si>
  <si>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</si>
  <si>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</si>
  <si>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</si>
  <si>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</si>
  <si>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</si>
  <si>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</si>
  <si>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</si>
  <si>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</si>
  <si>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</si>
  <si>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</si>
  <si>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</si>
  <si>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</si>
  <si>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</si>
  <si>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</si>
  <si>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</si>
  <si>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</si>
  <si>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</si>
  <si>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</si>
  <si>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</si>
  <si>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</si>
  <si>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</si>
  <si>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</si>
  <si>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</si>
  <si>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</si>
  <si>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</si>
  <si>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</si>
  <si>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</si>
  <si>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</si>
  <si>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</si>
  <si>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</si>
  <si>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</si>
  <si>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</si>
  <si>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</si>
  <si>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</si>
  <si>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</si>
  <si>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</si>
  <si>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</si>
  <si>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</si>
  <si>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</si>
  <si>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</si>
  <si>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</si>
  <si>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</si>
  <si>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</si>
  <si>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</si>
  <si>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</si>
  <si>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</si>
  <si>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</si>
  <si>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</si>
  <si>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</si>
  <si>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</si>
  <si>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</si>
  <si>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</si>
  <si>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</si>
  <si>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</si>
  <si>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</si>
  <si>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</si>
  <si>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</si>
  <si>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</si>
  <si>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</si>
  <si>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</si>
  <si>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</si>
  <si>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</si>
  <si>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</si>
  <si>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</si>
  <si>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</si>
  <si>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</si>
  <si>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</si>
  <si>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</si>
  <si>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</si>
  <si>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</si>
  <si>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</si>
  <si>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</si>
  <si>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</si>
  <si>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</si>
  <si>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</si>
  <si>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</si>
  <si>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</si>
  <si>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</si>
  <si>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</si>
  <si>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</si>
  <si>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</si>
  <si>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</si>
  <si>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</si>
  <si>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</si>
  <si>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</si>
  <si>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</si>
  <si>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</si>
  <si>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</si>
  <si>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</si>
  <si>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</si>
  <si>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</si>
  <si>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</si>
  <si>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</si>
  <si>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</si>
  <si>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</si>
  <si>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</si>
  <si>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</si>
  <si>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</si>
  <si>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</si>
  <si>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</si>
  <si>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</si>
  <si>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</si>
  <si>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</si>
  <si>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</si>
  <si>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</si>
  <si>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</si>
  <si>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</si>
  <si>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</si>
  <si>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</si>
  <si>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</si>
  <si>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</si>
  <si>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</si>
  <si>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</si>
  <si>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</si>
  <si>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</si>
  <si>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</si>
  <si>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</si>
  <si>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</si>
  <si>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</si>
  <si>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</si>
  <si>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</si>
  <si>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</si>
  <si>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</si>
  <si>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</si>
  <si>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</si>
  <si>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</si>
  <si>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</si>
  <si>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</si>
  <si>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</si>
  <si>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</si>
  <si>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</si>
  <si>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</si>
  <si>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</si>
  <si>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</si>
  <si>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</si>
  <si>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</si>
  <si>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</si>
  <si>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</si>
  <si>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</si>
  <si>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</si>
  <si>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</si>
  <si>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</si>
  <si>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</si>
  <si>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</si>
  <si>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</si>
  <si>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</si>
  <si>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</si>
  <si>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</si>
  <si>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</si>
  <si>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</si>
  <si>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</si>
  <si>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</si>
  <si>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</si>
  <si>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</si>
  <si>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</si>
  <si>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</si>
  <si>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</si>
  <si>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</si>
  <si>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</si>
  <si>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</si>
  <si>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</si>
  <si>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</si>
  <si>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</si>
  <si>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</si>
  <si>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</si>
  <si>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</si>
  <si>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</si>
  <si>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</si>
  <si>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</si>
  <si>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</si>
  <si>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</si>
  <si>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</si>
  <si>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</si>
  <si>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</si>
  <si>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</si>
  <si>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</si>
  <si>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</si>
  <si>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</si>
  <si>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</si>
  <si>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</si>
  <si>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</si>
  <si>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</si>
  <si>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</si>
  <si>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</si>
  <si>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</si>
  <si>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</si>
  <si>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</si>
  <si>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</si>
  <si>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</si>
  <si>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</si>
  <si>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</si>
  <si>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</si>
  <si>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</si>
  <si>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</si>
  <si>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</si>
  <si>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</si>
  <si>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</si>
  <si>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</si>
  <si>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</si>
  <si>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</si>
  <si>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</si>
  <si>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</si>
  <si>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</si>
  <si>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</si>
  <si>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</si>
  <si>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</si>
  <si>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</si>
  <si>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</si>
  <si>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</si>
  <si>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</si>
  <si>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</si>
  <si>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</si>
  <si>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</si>
  <si>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</si>
  <si>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</si>
  <si>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</si>
  <si>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</si>
  <si>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</si>
  <si>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</si>
  <si>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</si>
  <si>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</si>
  <si>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</si>
  <si>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</si>
  <si>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</si>
  <si>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</si>
  <si>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</si>
  <si>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</si>
  <si>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</si>
  <si>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</si>
  <si>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</si>
  <si>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</si>
  <si>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</si>
  <si>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</si>
  <si>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</si>
  <si>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</si>
  <si>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</si>
  <si>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</si>
  <si>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</si>
  <si>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</si>
  <si>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</si>
  <si>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</si>
  <si>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</si>
  <si>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</si>
  <si>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</si>
  <si>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</si>
  <si>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</si>
  <si>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</si>
  <si>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</si>
  <si>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</si>
  <si>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</si>
  <si>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</si>
  <si>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</si>
  <si>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</si>
  <si>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</si>
  <si>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</si>
  <si>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</si>
  <si>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</si>
  <si>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</si>
  <si>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</si>
  <si>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</si>
  <si>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</si>
  <si>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</si>
  <si>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</si>
  <si>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</si>
  <si>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</si>
  <si>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</si>
  <si>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</si>
  <si>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</si>
  <si>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</si>
  <si>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</si>
  <si>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</si>
  <si>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</si>
  <si>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</si>
  <si>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</si>
  <si>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</si>
  <si>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</si>
  <si>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</si>
  <si>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</si>
  <si>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</si>
  <si>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</si>
  <si>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</si>
  <si>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</si>
  <si>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</si>
  <si>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</si>
  <si>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</si>
  <si>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</si>
  <si>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</si>
  <si>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</si>
  <si>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</si>
  <si>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</si>
  <si>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</si>
  <si>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</si>
  <si>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</si>
  <si>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</si>
  <si>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</si>
  <si>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</si>
  <si>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</si>
  <si>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</si>
  <si>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</si>
  <si>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</si>
  <si>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</si>
  <si>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</si>
  <si>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</si>
  <si>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</si>
  <si>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</si>
  <si>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</si>
  <si>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</si>
  <si>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</si>
  <si>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</si>
  <si>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</si>
  <si>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</si>
  <si>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</si>
  <si>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</si>
  <si>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</si>
  <si>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</si>
  <si>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</si>
  <si>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</si>
  <si>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</si>
  <si>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</si>
  <si>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</si>
  <si>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</si>
  <si>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</si>
  <si>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</si>
  <si>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</si>
  <si>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</si>
  <si>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</si>
  <si>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</si>
  <si>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</si>
  <si>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</si>
  <si>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</si>
  <si>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</si>
  <si>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</si>
  <si>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</si>
  <si>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</si>
  <si>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</si>
  <si>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</si>
  <si>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</si>
  <si>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</si>
  <si>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</si>
  <si>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</si>
  <si>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</si>
  <si>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</si>
  <si>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</si>
  <si>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</si>
  <si>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</si>
  <si>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</si>
  <si>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</si>
  <si>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</si>
  <si>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</si>
  <si>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</si>
  <si>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</si>
  <si>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</si>
  <si>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</si>
  <si>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</si>
  <si>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</si>
  <si>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</si>
  <si>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</si>
  <si>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</si>
  <si>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</si>
  <si>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</si>
  <si>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</si>
  <si>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</si>
  <si>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</si>
  <si>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</si>
  <si>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</si>
  <si>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</si>
  <si>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</si>
  <si>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</si>
  <si>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</si>
  <si>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</si>
  <si>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</si>
  <si>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</si>
  <si>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</si>
  <si>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</si>
  <si>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</si>
  <si>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</si>
  <si>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</si>
  <si>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</si>
  <si>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</si>
  <si>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</si>
  <si>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</si>
  <si>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</si>
  <si>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</si>
  <si>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</si>
  <si>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</si>
  <si>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</si>
  <si>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</si>
  <si>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</si>
  <si>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</si>
  <si>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</si>
  <si>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</si>
  <si>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</si>
  <si>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</si>
  <si>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</si>
  <si>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</si>
  <si>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</si>
  <si>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</si>
  <si>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</si>
  <si>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</si>
  <si>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</si>
  <si>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</si>
  <si>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</si>
  <si>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</si>
  <si>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</si>
  <si>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</si>
  <si>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</si>
  <si>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</si>
  <si>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</si>
  <si>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</si>
  <si>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</si>
  <si>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</si>
  <si>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</si>
  <si>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</si>
  <si>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</si>
  <si>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</si>
  <si>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</si>
  <si>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</si>
  <si>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</si>
  <si>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</si>
  <si>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</si>
  <si>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</si>
  <si>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</si>
  <si>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</si>
  <si>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</si>
  <si>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</si>
  <si>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</si>
  <si>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</si>
  <si>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</si>
  <si>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</si>
  <si>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</si>
  <si>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</si>
  <si>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</si>
  <si>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</si>
  <si>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</si>
  <si>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</si>
  <si>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</si>
  <si>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</si>
  <si>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</si>
  <si>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</si>
  <si>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</si>
  <si>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</si>
  <si>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</si>
  <si>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</si>
  <si>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</si>
  <si>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</si>
  <si>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</si>
  <si>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</si>
  <si>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</si>
  <si>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</si>
  <si>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</si>
  <si>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</si>
  <si>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</si>
  <si>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</si>
  <si>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</si>
  <si>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</si>
  <si>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</si>
  <si>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</si>
  <si>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</si>
  <si>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</si>
  <si>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</si>
  <si>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</si>
  <si>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</si>
  <si>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</si>
  <si>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</si>
  <si>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</si>
  <si>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</si>
  <si>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</si>
  <si>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</si>
  <si>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</si>
  <si>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</si>
  <si>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</si>
  <si>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</si>
  <si>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</si>
  <si>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</si>
  <si>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</si>
  <si>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</si>
  <si>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</si>
  <si>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</si>
  <si>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</si>
  <si>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</si>
  <si>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</si>
  <si>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</si>
  <si>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</si>
  <si>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</si>
  <si>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</si>
  <si>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</si>
  <si>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</si>
  <si>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</si>
  <si>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</si>
  <si>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</si>
  <si>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</si>
  <si>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</si>
  <si>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</si>
  <si>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</si>
  <si>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</si>
  <si>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</si>
  <si>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</si>
  <si>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</si>
  <si>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</si>
  <si>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</si>
  <si>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</si>
  <si>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</si>
  <si>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</si>
  <si>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</si>
  <si>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</si>
  <si>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</si>
  <si>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</si>
  <si>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</si>
  <si>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</si>
  <si>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</si>
  <si>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</si>
  <si>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</si>
  <si>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</si>
  <si>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</si>
  <si>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</si>
  <si>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</si>
  <si>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</si>
  <si>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</si>
  <si>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</si>
  <si>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</si>
  <si>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</si>
  <si>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</si>
  <si>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</si>
  <si>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</si>
  <si>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</si>
  <si>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</si>
  <si>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</si>
  <si>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</si>
  <si>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</si>
  <si>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</si>
  <si>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</si>
  <si>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</si>
  <si>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</si>
  <si>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</si>
  <si>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</si>
  <si>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</si>
  <si>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</si>
  <si>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</si>
  <si>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</si>
  <si>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</si>
  <si>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</si>
  <si>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</si>
  <si>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</si>
  <si>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</si>
  <si>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</si>
  <si>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</si>
  <si>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</si>
  <si>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</si>
  <si>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</si>
  <si>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</si>
  <si>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</si>
  <si>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</si>
  <si>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</si>
  <si>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</si>
  <si>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</si>
  <si>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</si>
  <si>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</si>
  <si>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</si>
  <si>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</si>
  <si>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</si>
  <si>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</si>
  <si>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</si>
  <si>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</si>
  <si>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</si>
  <si>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</si>
  <si>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</si>
  <si>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</si>
  <si>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</si>
  <si>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</si>
  <si>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</si>
  <si>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</si>
  <si>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</si>
  <si>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</si>
  <si>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</si>
  <si>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</si>
  <si>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</si>
  <si>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</si>
  <si>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</si>
  <si>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</si>
  <si>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</si>
  <si>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</si>
  <si>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</si>
  <si>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</si>
  <si>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</si>
  <si>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</si>
  <si>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</si>
  <si>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</si>
  <si>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</si>
  <si>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</si>
  <si>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</si>
  <si>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</si>
  <si>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</si>
  <si>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</si>
  <si>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</si>
  <si>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</si>
  <si>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</si>
  <si>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</si>
  <si>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</si>
  <si>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</si>
  <si>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</si>
  <si>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</si>
  <si>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</si>
  <si>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</si>
  <si>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</si>
  <si>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</si>
  <si>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</si>
  <si>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</si>
  <si>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</si>
  <si>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</si>
  <si>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</si>
  <si>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</si>
  <si>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</si>
  <si>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</si>
  <si>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</si>
  <si>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</si>
  <si>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</si>
  <si>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</si>
  <si>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</si>
  <si>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</si>
  <si>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</si>
  <si>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</si>
  <si>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</si>
  <si>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</si>
  <si>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</si>
  <si>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</si>
  <si>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</si>
  <si>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</si>
  <si>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</si>
  <si>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</si>
  <si>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</si>
  <si>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</si>
  <si>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</si>
  <si>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</si>
  <si>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</si>
  <si>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</si>
  <si>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</si>
  <si>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</si>
  <si>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</si>
  <si>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</si>
  <si>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</si>
  <si>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</si>
  <si>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</si>
  <si>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</si>
  <si>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</si>
  <si>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</si>
  <si>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</si>
  <si>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</si>
  <si>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</si>
  <si>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</si>
  <si>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</si>
  <si>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</si>
  <si>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</si>
  <si>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</si>
  <si>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</si>
  <si>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</si>
  <si>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</si>
  <si>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</si>
  <si>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</si>
  <si>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</si>
  <si>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</si>
  <si>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</si>
  <si>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</si>
  <si>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</si>
  <si>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</si>
  <si>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</si>
  <si>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</si>
  <si>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</si>
  <si>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</si>
  <si>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</si>
  <si>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</si>
  <si>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</si>
  <si>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</si>
  <si>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</si>
  <si>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</si>
  <si>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</si>
  <si>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</si>
  <si>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</si>
  <si>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</si>
  <si>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</si>
  <si>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</si>
  <si>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</si>
  <si>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</si>
  <si>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</si>
  <si>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</si>
  <si>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</si>
  <si>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</si>
  <si>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</si>
  <si>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</si>
  <si>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</si>
  <si>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</si>
  <si>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</si>
  <si>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</si>
  <si>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</si>
  <si>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</si>
  <si>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</si>
  <si>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</si>
  <si>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</si>
  <si>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</si>
  <si>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</si>
  <si>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</si>
  <si>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</si>
  <si>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</si>
  <si>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</si>
  <si>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</si>
  <si>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</si>
  <si>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</si>
  <si>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</si>
  <si>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</si>
  <si>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</si>
  <si>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</si>
  <si>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</si>
  <si>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</si>
  <si>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</si>
  <si>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</si>
  <si>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</si>
  <si>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</si>
  <si>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</si>
  <si>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</si>
  <si>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</si>
  <si>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</si>
  <si>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</si>
  <si>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</si>
  <si>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</si>
  <si>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</si>
  <si>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</si>
  <si>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</si>
  <si>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</si>
  <si>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</si>
  <si>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</si>
  <si>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</si>
  <si>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</si>
  <si>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</si>
  <si>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</si>
  <si>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</si>
  <si>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</si>
  <si>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</si>
  <si>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</si>
  <si>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</si>
  <si>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</si>
  <si>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</si>
  <si>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</si>
  <si>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</si>
  <si>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</si>
  <si>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</si>
  <si>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</si>
  <si>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</si>
  <si>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</si>
  <si>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</si>
  <si>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</si>
  <si>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</si>
  <si>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</si>
  <si>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</si>
  <si>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</si>
  <si>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</si>
  <si>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</si>
  <si>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</si>
  <si>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</si>
  <si>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</si>
  <si>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</si>
  <si>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</si>
  <si>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</si>
  <si>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</si>
  <si>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</si>
  <si>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</si>
  <si>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</si>
  <si>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</si>
  <si>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</si>
  <si>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</si>
  <si>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</si>
  <si>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</si>
  <si>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</si>
  <si>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</si>
  <si>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</si>
  <si>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</si>
  <si>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</si>
  <si>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</si>
  <si>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</si>
  <si>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</si>
  <si>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</si>
  <si>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</si>
  <si>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</si>
  <si>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</si>
  <si>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</si>
  <si>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</si>
  <si>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</si>
  <si>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</si>
  <si>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</si>
  <si>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</si>
  <si>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</si>
  <si>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</si>
  <si>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</si>
  <si>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</si>
  <si>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</si>
  <si>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</si>
  <si>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</si>
  <si>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</si>
  <si>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</si>
  <si>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</si>
  <si>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</si>
  <si>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</si>
  <si>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</si>
  <si>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</si>
  <si>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</si>
  <si>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</si>
  <si>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</si>
  <si>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</si>
  <si>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</si>
  <si>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</si>
  <si>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</si>
  <si>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</si>
  <si>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</si>
  <si>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</si>
  <si>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</si>
  <si>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</si>
  <si>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</si>
  <si>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</si>
  <si>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</si>
  <si>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</si>
  <si>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</si>
  <si>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</si>
  <si>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</si>
  <si>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</si>
  <si>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</si>
  <si>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</si>
  <si>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</si>
  <si>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</si>
  <si>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</si>
  <si>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</si>
  <si>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</si>
  <si>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</si>
  <si>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</si>
  <si>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</si>
  <si>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</si>
  <si>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</si>
  <si>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</si>
  <si>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</si>
  <si>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</si>
  <si>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</si>
  <si>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</si>
  <si>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</si>
  <si>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</si>
  <si>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</si>
  <si>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</si>
  <si>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</si>
  <si>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</si>
  <si>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</si>
  <si>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</si>
  <si>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</si>
  <si>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</si>
  <si>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</si>
  <si>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</si>
  <si>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</si>
  <si>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</si>
  <si>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</si>
  <si>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</si>
  <si>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</si>
  <si>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</si>
  <si>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</si>
  <si>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</si>
  <si>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</si>
  <si>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</si>
  <si>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</si>
  <si>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</si>
  <si>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</si>
  <si>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</si>
  <si>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</si>
  <si>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</si>
  <si>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</si>
  <si>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</si>
  <si>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</si>
  <si>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</si>
  <si>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</si>
  <si>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</si>
  <si>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</si>
  <si>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</si>
  <si>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</si>
  <si>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</si>
  <si>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</si>
  <si>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</si>
  <si>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</si>
  <si>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</si>
  <si>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</si>
  <si>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</si>
  <si>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</si>
  <si>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</si>
  <si>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</si>
  <si>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</si>
  <si>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</si>
  <si>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</si>
  <si>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</si>
  <si>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</si>
  <si>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</si>
  <si>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</si>
  <si>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</si>
  <si>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</si>
  <si>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</si>
  <si>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</si>
  <si>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</si>
  <si>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</si>
  <si>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</si>
  <si>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</si>
  <si>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</si>
  <si>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</si>
  <si>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</si>
  <si>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</si>
  <si>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</si>
  <si>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</si>
  <si>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</si>
  <si>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</si>
  <si>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</si>
  <si>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</si>
  <si>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</si>
  <si>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</si>
  <si>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</si>
  <si>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</si>
  <si>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</si>
  <si>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</si>
  <si>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</si>
  <si>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</si>
  <si>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</si>
  <si>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</si>
  <si>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</si>
  <si>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</si>
  <si>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</si>
  <si>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</si>
  <si>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</si>
  <si>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</si>
  <si>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</si>
  <si>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</si>
  <si>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</si>
  <si>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</si>
  <si>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</si>
  <si>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</si>
  <si>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</si>
  <si>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</si>
  <si>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</si>
  <si>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</si>
  <si>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</si>
  <si>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</si>
  <si>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</si>
  <si>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</si>
  <si>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</si>
  <si>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</si>
  <si>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</si>
  <si>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</si>
  <si>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</si>
  <si>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</si>
  <si>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</si>
  <si>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</si>
  <si>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</si>
  <si>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</si>
  <si>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</si>
  <si>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</si>
  <si>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</si>
  <si>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</si>
  <si>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</si>
  <si>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</si>
  <si>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</si>
  <si>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</si>
  <si>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</si>
  <si>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</si>
  <si>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</si>
  <si>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</si>
  <si>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</si>
  <si>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</si>
  <si>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</si>
  <si>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</si>
  <si>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</si>
  <si>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</si>
  <si>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</si>
  <si>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</si>
  <si>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</si>
  <si>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</si>
  <si>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</si>
  <si>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</si>
  <si>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</si>
  <si>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</si>
  <si>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</si>
  <si>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</si>
  <si>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</si>
  <si>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</si>
  <si>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</si>
  <si>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</si>
  <si>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</si>
  <si>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</si>
  <si>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</si>
  <si>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</si>
  <si>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</si>
  <si>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</si>
  <si>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</si>
  <si>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</si>
  <si>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</si>
  <si>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</si>
  <si>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</si>
  <si>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</si>
  <si>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</si>
  <si>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</si>
  <si>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</si>
  <si>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</si>
  <si>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</si>
  <si>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</si>
  <si>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</si>
  <si>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</si>
  <si>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</si>
  <si>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</si>
  <si>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</si>
  <si>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</si>
  <si>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</si>
  <si>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</si>
  <si>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</si>
  <si>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</si>
  <si>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</si>
  <si>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</si>
  <si>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</si>
  <si>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</si>
  <si>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</si>
  <si>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</si>
  <si>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</si>
  <si>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</si>
  <si>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</si>
  <si>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</si>
  <si>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</si>
  <si>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</si>
  <si>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</si>
  <si>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</si>
  <si>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</si>
  <si>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</si>
  <si>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</si>
  <si>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</si>
  <si>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</si>
  <si>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</si>
  <si>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</si>
  <si>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</si>
  <si>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</si>
  <si>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</si>
  <si>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</si>
  <si>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</si>
  <si>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</si>
  <si>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</si>
  <si>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</si>
  <si>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</si>
  <si>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</si>
  <si>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</si>
  <si>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</si>
  <si>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</si>
  <si>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</si>
  <si>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</si>
  <si>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</si>
  <si>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</si>
  <si>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</si>
  <si>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</si>
  <si>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</si>
  <si>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</si>
  <si>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</si>
  <si>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</si>
  <si>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</si>
  <si>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</si>
  <si>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</si>
  <si>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</si>
  <si>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</si>
  <si>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</si>
  <si>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</si>
  <si>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</si>
  <si>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</si>
  <si>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</si>
  <si>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</si>
  <si>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</si>
  <si>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</si>
  <si>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</si>
  <si>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</si>
  <si>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</si>
  <si>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</si>
  <si>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</si>
  <si>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</si>
  <si>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</si>
  <si>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</si>
  <si>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</si>
  <si>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</si>
  <si>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</si>
  <si>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</si>
  <si>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</si>
  <si>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</si>
  <si>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</si>
  <si>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</si>
  <si>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</si>
  <si>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</si>
  <si>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</si>
  <si>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</si>
  <si>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</si>
  <si>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</si>
  <si>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</si>
  <si>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</si>
  <si>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</si>
  <si>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</si>
  <si>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</si>
  <si>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</si>
  <si>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</si>
  <si>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</si>
  <si>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</si>
  <si>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</si>
  <si>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</si>
  <si>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</si>
  <si>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</si>
  <si>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</si>
  <si>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</si>
  <si>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</si>
  <si>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</si>
  <si>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</si>
  <si>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</si>
  <si>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</si>
  <si>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</si>
  <si>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</si>
  <si>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</si>
  <si>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</si>
  <si>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</si>
  <si>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</si>
  <si>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</si>
  <si>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</si>
  <si>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</si>
  <si>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</si>
  <si>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</si>
  <si>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</si>
  <si>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</si>
  <si>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</si>
  <si>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</si>
  <si>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</si>
  <si>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</si>
  <si>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</si>
  <si>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</si>
  <si>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</si>
  <si>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</si>
  <si>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</si>
  <si>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</si>
  <si>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</si>
  <si>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</si>
  <si>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</si>
  <si>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</si>
  <si>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</si>
  <si>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</si>
  <si>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</si>
  <si>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</si>
  <si>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</si>
  <si>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</si>
  <si>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</si>
  <si>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</si>
  <si>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</si>
  <si>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</si>
  <si>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</si>
  <si>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</si>
  <si>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</si>
  <si>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</si>
  <si>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</si>
  <si>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</si>
  <si>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</si>
  <si>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</si>
  <si>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</si>
  <si>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</si>
  <si>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</si>
  <si>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</si>
  <si>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</si>
  <si>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</si>
  <si>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</si>
  <si>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</si>
  <si>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</si>
  <si>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</si>
  <si>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</si>
  <si>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</si>
  <si>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</si>
  <si>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</si>
  <si>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</si>
  <si>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</si>
  <si>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</si>
  <si>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</si>
  <si>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</si>
  <si>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</si>
  <si>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</si>
  <si>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</si>
  <si>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</si>
  <si>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</si>
  <si>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</si>
  <si>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</si>
  <si>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</si>
  <si>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</si>
  <si>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</si>
  <si>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</si>
  <si>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</si>
  <si>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</si>
  <si>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</si>
  <si>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</si>
  <si>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</si>
  <si>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</si>
  <si>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</si>
  <si>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</si>
  <si>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</si>
  <si>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</si>
  <si>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</si>
  <si>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</si>
  <si>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</si>
  <si>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</si>
  <si>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</si>
  <si>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</si>
  <si>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</si>
  <si>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</si>
  <si>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</si>
  <si>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</si>
  <si>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</si>
  <si>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</si>
  <si>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</si>
  <si>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</si>
  <si>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</si>
  <si>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</si>
  <si>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</si>
  <si>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</si>
  <si>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</si>
  <si>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</si>
  <si>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</si>
  <si>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</si>
  <si>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</si>
  <si>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</si>
  <si>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</si>
  <si>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</si>
  <si>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</si>
  <si>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</si>
  <si>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</si>
  <si>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</si>
  <si>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</si>
  <si>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</si>
  <si>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</si>
  <si>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</si>
  <si>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</si>
  <si>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</si>
  <si>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</si>
  <si>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</si>
  <si>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</si>
  <si>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</si>
  <si>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</si>
  <si>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</si>
  <si>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</si>
  <si>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</si>
  <si>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</si>
  <si>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</si>
  <si>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</si>
  <si>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</si>
  <si>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</si>
  <si>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</si>
  <si>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</si>
  <si>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</si>
  <si>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</si>
  <si>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</si>
  <si>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</si>
  <si>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</si>
  <si>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</si>
  <si>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</si>
  <si>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</si>
  <si>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</si>
  <si>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</si>
  <si>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</si>
  <si>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</si>
  <si>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</si>
  <si>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</si>
  <si>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</si>
  <si>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</si>
  <si>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</si>
  <si>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</si>
  <si>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</si>
  <si>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</si>
  <si>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</si>
  <si>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</si>
  <si>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</si>
  <si>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</si>
  <si>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</si>
  <si>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</si>
  <si>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</si>
  <si>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</si>
  <si>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</si>
  <si>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</si>
  <si>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</si>
  <si>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</si>
  <si>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</si>
  <si>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</si>
  <si>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</si>
  <si>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</si>
  <si>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</si>
  <si>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</si>
  <si>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</si>
  <si>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</si>
  <si>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</si>
  <si>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</si>
  <si>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</si>
  <si>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</si>
  <si>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</si>
  <si>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</si>
  <si>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</si>
  <si>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</si>
  <si>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</si>
  <si>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</si>
  <si>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</si>
  <si>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</si>
  <si>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</si>
  <si>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</si>
  <si>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</si>
  <si>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</si>
  <si>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</si>
  <si>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</si>
  <si>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</si>
  <si>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</si>
  <si>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</si>
  <si>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</si>
  <si>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</si>
  <si>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</si>
  <si>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</si>
  <si>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</si>
  <si>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</si>
  <si>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</si>
  <si>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</si>
  <si>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</si>
  <si>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</si>
  <si>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</si>
  <si>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</si>
  <si>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</si>
  <si>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</si>
  <si>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</si>
  <si>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</si>
  <si>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</si>
  <si>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</si>
  <si>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</si>
  <si>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</si>
  <si>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</si>
  <si>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</si>
  <si>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</si>
  <si>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</si>
  <si>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</si>
  <si>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</si>
  <si>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</si>
  <si>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</si>
  <si>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</si>
  <si>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</si>
  <si>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</si>
  <si>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</si>
  <si>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</si>
  <si>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</si>
  <si>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</si>
  <si>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</si>
  <si>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</si>
  <si>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</si>
  <si>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</si>
  <si>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</si>
  <si>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</si>
  <si>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</si>
  <si>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</si>
  <si>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</si>
  <si>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</si>
  <si>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</si>
  <si>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</si>
  <si>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</si>
  <si>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</si>
  <si>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</si>
  <si>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</si>
  <si>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</si>
  <si>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</si>
  <si>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</si>
  <si>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</si>
  <si>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</si>
  <si>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</si>
  <si>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</si>
  <si>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</si>
  <si>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</si>
  <si>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</si>
  <si>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</si>
  <si>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</si>
  <si>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</si>
  <si>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</si>
  <si>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</si>
  <si>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</si>
  <si>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</si>
  <si>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</si>
  <si>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</si>
  <si>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</si>
  <si>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</si>
  <si>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</si>
  <si>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</si>
  <si>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</si>
  <si>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</si>
  <si>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</si>
  <si>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</si>
  <si>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</si>
  <si>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</si>
  <si>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</si>
  <si>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</si>
  <si>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</si>
  <si>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</si>
  <si>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</si>
  <si>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</si>
  <si>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</si>
  <si>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</si>
  <si>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</si>
  <si>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</si>
  <si>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</si>
  <si>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</si>
  <si>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</si>
  <si>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</si>
  <si>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</si>
  <si>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</si>
  <si>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</si>
  <si>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</si>
  <si>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</si>
  <si>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</si>
  <si>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</si>
  <si>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</si>
  <si>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</si>
  <si>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</si>
  <si>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</si>
  <si>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</si>
  <si>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</si>
  <si>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</si>
  <si>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</si>
  <si>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</si>
  <si>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</si>
  <si>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</si>
  <si>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</si>
  <si>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</si>
  <si>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</si>
  <si>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</si>
  <si>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</si>
  <si>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</si>
  <si>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</si>
  <si>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</si>
  <si>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</si>
  <si>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</si>
  <si>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</si>
  <si>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</si>
  <si>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</si>
  <si>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</si>
  <si>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</si>
  <si>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</si>
  <si>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</si>
  <si>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</si>
  <si>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</si>
  <si>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</si>
  <si>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</si>
  <si>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</si>
  <si>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</si>
  <si>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</si>
  <si>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</si>
  <si>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</si>
  <si>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</si>
  <si>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</si>
  <si>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</si>
  <si>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</si>
  <si>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</si>
  <si>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</si>
  <si>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</si>
  <si>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</si>
  <si>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</si>
  <si>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</si>
  <si>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</si>
  <si>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</si>
  <si>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</si>
  <si>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</si>
  <si>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</si>
  <si>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</si>
  <si>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</si>
  <si>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</si>
  <si>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</si>
  <si>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</si>
  <si>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</si>
  <si>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</si>
  <si>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</si>
  <si>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</si>
  <si>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</si>
  <si>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</si>
  <si>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</si>
  <si>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</si>
  <si>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</si>
  <si>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</si>
  <si>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</si>
  <si>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</si>
  <si>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</si>
  <si>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</si>
  <si>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</si>
  <si>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</si>
  <si>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</si>
  <si>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</si>
  <si>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</si>
  <si>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</si>
  <si>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</si>
  <si>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</si>
  <si>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</si>
  <si>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</si>
  <si>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</si>
  <si>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</si>
  <si>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</si>
  <si>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</si>
  <si>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</si>
  <si>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</si>
  <si>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</si>
  <si>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</si>
  <si>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</si>
  <si>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</si>
  <si>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</si>
  <si>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</si>
  <si>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</si>
  <si>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</si>
  <si>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</si>
  <si>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</si>
  <si>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</si>
  <si>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</si>
  <si>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</si>
  <si>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</si>
  <si>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</si>
  <si>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</si>
  <si>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</si>
  <si>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</si>
  <si>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</si>
  <si>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</si>
  <si>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</si>
  <si>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</si>
  <si>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</si>
  <si>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</si>
  <si>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</si>
  <si>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</si>
  <si>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</si>
  <si>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</si>
  <si>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</si>
  <si>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</si>
  <si>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</si>
  <si>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</si>
  <si>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</si>
  <si>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</si>
  <si>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</si>
  <si>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</si>
  <si>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</si>
  <si>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</si>
  <si>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</si>
  <si>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</si>
  <si>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</si>
  <si>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</si>
  <si>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</si>
  <si>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</si>
  <si>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</si>
  <si>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</si>
  <si>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</si>
  <si>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</si>
  <si>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</si>
  <si>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</si>
  <si>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</si>
  <si>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</si>
  <si>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</si>
  <si>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</si>
  <si>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</si>
  <si>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</si>
  <si>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</si>
  <si>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</si>
  <si>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</si>
  <si>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</si>
  <si>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</si>
  <si>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</si>
  <si>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</si>
  <si>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</si>
  <si>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</si>
  <si>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</si>
  <si>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</si>
  <si>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</si>
  <si>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</si>
  <si>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</si>
  <si>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</si>
  <si>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</si>
  <si>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</si>
  <si>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</si>
  <si>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</si>
  <si>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</si>
  <si>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</si>
  <si>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</si>
  <si>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</si>
  <si>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</si>
  <si>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</si>
  <si>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</si>
  <si>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</si>
  <si>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</si>
  <si>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</si>
  <si>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</si>
  <si>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</si>
  <si>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</si>
  <si>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</si>
  <si>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</si>
  <si>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</si>
  <si>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</si>
  <si>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</si>
  <si>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</si>
  <si>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</si>
  <si>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</si>
  <si>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</si>
  <si>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</si>
  <si>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</si>
  <si>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</si>
  <si>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</si>
  <si>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</si>
  <si>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</si>
  <si>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</si>
  <si>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</si>
  <si>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</si>
  <si>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</si>
  <si>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</si>
  <si>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</si>
  <si>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</si>
  <si>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</si>
  <si>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</si>
  <si>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</si>
  <si>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</si>
  <si>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</si>
  <si>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</si>
  <si>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</si>
  <si>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</si>
  <si>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</si>
  <si>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</si>
  <si>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</si>
  <si>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</si>
  <si>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</si>
  <si>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</si>
  <si>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</si>
  <si>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</si>
  <si>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</si>
  <si>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</si>
  <si>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</si>
  <si>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</si>
  <si>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</si>
  <si>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</si>
  <si>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</si>
  <si>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</si>
  <si>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</si>
  <si>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</si>
  <si>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</si>
  <si>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</si>
  <si>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</si>
  <si>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</si>
  <si>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</si>
  <si>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</si>
  <si>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</si>
  <si>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</si>
  <si>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</si>
  <si>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</si>
  <si>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</si>
  <si>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</si>
  <si>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</si>
  <si>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</si>
  <si>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</si>
  <si>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</si>
  <si>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</si>
  <si>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</si>
  <si>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</si>
  <si>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</si>
  <si>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</si>
  <si>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</si>
  <si>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</si>
  <si>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</si>
  <si>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</si>
  <si>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</si>
  <si>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</si>
  <si>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</si>
  <si>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</si>
  <si>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</si>
  <si>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</si>
  <si>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</si>
  <si>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</si>
  <si>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</si>
  <si>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</si>
  <si>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</si>
  <si>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</si>
  <si>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</si>
  <si>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</si>
  <si>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</si>
  <si>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</si>
  <si>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</si>
  <si>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</si>
  <si>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</si>
  <si>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</si>
  <si>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</si>
  <si>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</si>
  <si>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</si>
  <si>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</si>
  <si>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</si>
  <si>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</si>
  <si>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</si>
  <si>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</si>
  <si>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</si>
  <si>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</si>
  <si>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</si>
  <si>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</si>
  <si>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</si>
  <si>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</si>
  <si>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</si>
  <si>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</si>
  <si>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</si>
  <si>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</si>
  <si>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</si>
  <si>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</si>
  <si>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</si>
  <si>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</si>
  <si>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</si>
  <si>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</si>
  <si>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</si>
  <si>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</si>
  <si>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</si>
  <si>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</si>
  <si>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</si>
  <si>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</si>
  <si>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</si>
  <si>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</si>
  <si>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</si>
  <si>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</si>
  <si>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</si>
  <si>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</si>
  <si>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</si>
  <si>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</si>
  <si>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</si>
  <si>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</si>
  <si>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</si>
  <si>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</si>
  <si>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</si>
  <si>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</si>
  <si>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</si>
  <si>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</si>
  <si>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</si>
  <si>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</si>
  <si>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</si>
  <si>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</si>
  <si>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</si>
  <si>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</si>
  <si>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</si>
  <si>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</si>
  <si>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</si>
  <si>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</si>
  <si>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</si>
  <si>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</si>
  <si>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</si>
  <si>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</si>
  <si>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</si>
  <si>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</si>
  <si>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</si>
  <si>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</si>
  <si>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</si>
  <si>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</si>
  <si>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</si>
  <si>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</si>
  <si>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</si>
  <si>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</si>
  <si>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</si>
  <si>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</si>
  <si>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</si>
  <si>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</si>
  <si>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</si>
  <si>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</si>
  <si>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</si>
  <si>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</si>
  <si>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</si>
  <si>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</si>
  <si>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</si>
  <si>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</si>
  <si>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</si>
  <si>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</si>
  <si>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</si>
  <si>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</si>
  <si>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</si>
  <si>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</si>
  <si>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</si>
  <si>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</si>
  <si>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</si>
  <si>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</si>
  <si>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</si>
  <si>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</si>
  <si>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</si>
  <si>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</si>
  <si>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</si>
  <si>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</si>
  <si>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</si>
  <si>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</si>
  <si>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</si>
  <si>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</si>
  <si>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</si>
  <si>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</si>
  <si>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</si>
  <si>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</si>
  <si>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</si>
  <si>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</si>
  <si>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</si>
  <si>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</si>
  <si>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</si>
  <si>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</si>
  <si>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</si>
  <si>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</si>
  <si>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</si>
  <si>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</si>
  <si>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</si>
  <si>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</si>
  <si>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</si>
  <si>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</si>
  <si>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</si>
  <si>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</si>
  <si>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</si>
  <si>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</si>
  <si>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</si>
  <si>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</si>
  <si>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</si>
  <si>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</si>
  <si>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</si>
  <si>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</si>
  <si>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</si>
  <si>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</si>
  <si>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</si>
  <si>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</si>
  <si>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</si>
  <si>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</si>
  <si>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</si>
  <si>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</si>
  <si>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</si>
  <si>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</si>
  <si>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</si>
  <si>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</si>
  <si>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</si>
  <si>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</si>
  <si>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</si>
  <si>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</si>
  <si>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</si>
  <si>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</si>
  <si>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</si>
  <si>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</si>
  <si>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</si>
  <si>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</si>
  <si>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</si>
  <si>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</si>
  <si>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</si>
  <si>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</si>
  <si>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</si>
  <si>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</si>
  <si>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</si>
  <si>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</si>
  <si>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</si>
  <si>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</si>
  <si>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</si>
  <si>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</si>
  <si>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</si>
  <si>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</si>
  <si>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</si>
  <si>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</si>
  <si>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</si>
  <si>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</si>
  <si>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</si>
  <si>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</si>
  <si>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</si>
  <si>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</si>
  <si>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</si>
  <si>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</si>
  <si>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</si>
  <si>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</si>
  <si>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</si>
  <si>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</si>
  <si>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</si>
  <si>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</si>
  <si>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</si>
  <si>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</si>
  <si>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</si>
  <si>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</si>
  <si>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</si>
  <si>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</si>
  <si>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</si>
  <si>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</si>
  <si>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</si>
  <si>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</si>
  <si>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</si>
  <si>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</si>
  <si>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</si>
  <si>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</si>
  <si>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</si>
  <si>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</si>
  <si>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</si>
  <si>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</si>
  <si>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</si>
  <si>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</si>
  <si>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</si>
  <si>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</si>
  <si>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</si>
  <si>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</si>
  <si>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</si>
  <si>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</si>
  <si>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</si>
  <si>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</si>
  <si>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</si>
  <si>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</si>
  <si>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</si>
  <si>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</si>
  <si>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</si>
  <si>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</si>
  <si>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</si>
  <si>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</si>
  <si>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</si>
  <si>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</si>
  <si>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</si>
  <si>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</si>
  <si>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</si>
  <si>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</si>
  <si>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</si>
  <si>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</si>
  <si>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</si>
  <si>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</si>
  <si>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</si>
  <si>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</si>
  <si>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</si>
  <si>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</si>
  <si>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</si>
  <si>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</si>
  <si>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</si>
  <si>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</si>
  <si>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</si>
  <si>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</si>
  <si>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</si>
  <si>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</si>
  <si>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</si>
  <si>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</si>
  <si>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</si>
  <si>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</si>
  <si>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</si>
  <si>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</si>
  <si>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</si>
  <si>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</si>
  <si>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</si>
  <si>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</si>
  <si>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</si>
  <si>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</si>
  <si>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</si>
  <si>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</si>
  <si>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</si>
  <si>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</si>
  <si>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</si>
  <si>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</si>
  <si>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</si>
  <si>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</si>
  <si>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</si>
  <si>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</si>
  <si>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</si>
  <si>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</si>
  <si>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</si>
  <si>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</si>
  <si>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</si>
  <si>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</si>
  <si>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</si>
  <si>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</si>
  <si>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</si>
  <si>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</si>
  <si>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</si>
  <si>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</si>
  <si>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</si>
  <si>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</si>
  <si>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</si>
  <si>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</si>
  <si>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</si>
  <si>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</si>
  <si>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</si>
  <si>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</si>
  <si>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</si>
  <si>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</si>
  <si>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</si>
  <si>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</si>
  <si>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</si>
  <si>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</si>
  <si>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</si>
  <si>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</si>
  <si>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</si>
  <si>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</si>
  <si>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</si>
  <si>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</si>
  <si>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</si>
  <si>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</si>
  <si>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</si>
  <si>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</si>
  <si>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</si>
  <si>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</si>
  <si>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</si>
  <si>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</si>
  <si>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</si>
  <si>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</si>
  <si>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</si>
  <si>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</si>
  <si>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</si>
  <si>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</si>
  <si>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</si>
  <si>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</si>
  <si>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</si>
  <si>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</si>
  <si>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</si>
  <si>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</si>
  <si>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</si>
  <si>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</si>
  <si>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</si>
  <si>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</si>
  <si>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</si>
  <si>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</si>
  <si>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</si>
  <si>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</si>
  <si>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</si>
  <si>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</si>
  <si>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</si>
  <si>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</si>
  <si>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</si>
  <si>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</si>
  <si>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</si>
  <si>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</si>
  <si>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</si>
  <si>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</si>
  <si>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</si>
  <si>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</si>
  <si>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</si>
  <si>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</si>
  <si>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</si>
  <si>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</si>
  <si>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</si>
  <si>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</si>
  <si>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</si>
  <si>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</si>
  <si>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</si>
  <si>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</si>
  <si>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</si>
  <si>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</si>
  <si>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</si>
  <si>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</si>
  <si>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</si>
  <si>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</si>
  <si>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</si>
  <si>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</si>
  <si>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</si>
  <si>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</si>
  <si>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</si>
  <si>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</si>
  <si>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</si>
  <si>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</si>
  <si>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</si>
  <si>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</si>
  <si>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</si>
  <si>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</si>
  <si>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</si>
  <si>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</si>
  <si>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</si>
  <si>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</si>
  <si>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</si>
  <si>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</si>
  <si>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</si>
  <si>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</si>
  <si>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</si>
  <si>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</si>
  <si>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</si>
  <si>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</si>
  <si>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</si>
  <si>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</si>
  <si>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</si>
  <si>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</si>
  <si>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</si>
  <si>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</si>
  <si>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</si>
  <si>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</si>
  <si>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</si>
  <si>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</si>
  <si>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</si>
  <si>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</si>
  <si>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</si>
  <si>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</si>
  <si>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</si>
  <si>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</si>
  <si>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</si>
  <si>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</si>
  <si>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</si>
  <si>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</si>
  <si>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</si>
  <si>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</si>
  <si>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</si>
  <si>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</si>
  <si>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</si>
  <si>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</si>
  <si>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</si>
  <si>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</si>
  <si>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</si>
  <si>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</si>
  <si>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</si>
  <si>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</si>
  <si>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</si>
  <si>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</si>
  <si>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</si>
  <si>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</si>
  <si>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</si>
  <si>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</si>
  <si>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</si>
  <si>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</si>
  <si>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</si>
  <si>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</si>
  <si>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</si>
  <si>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</si>
  <si>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</si>
  <si>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</si>
  <si>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</si>
  <si>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</si>
  <si>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</si>
  <si>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</si>
  <si>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</si>
  <si>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</si>
  <si>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</si>
  <si>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</si>
  <si>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</si>
  <si>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</si>
  <si>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</si>
  <si>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</si>
  <si>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</si>
  <si>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</si>
  <si>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</si>
  <si>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</si>
  <si>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</si>
  <si>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</si>
  <si>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</si>
  <si>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</si>
  <si>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</si>
  <si>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</si>
  <si>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</si>
  <si>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</si>
  <si>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</si>
  <si>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</si>
  <si>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</si>
  <si>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</si>
  <si>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</si>
  <si>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</si>
  <si>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</si>
  <si>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</si>
  <si>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</si>
  <si>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</si>
  <si>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</si>
  <si>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</si>
  <si>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</si>
  <si>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</si>
  <si>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</si>
  <si>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</si>
  <si>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</si>
  <si>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</si>
  <si>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</si>
  <si>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</si>
  <si>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</si>
  <si>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</si>
  <si>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</si>
  <si>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</si>
  <si>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</si>
  <si>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</si>
  <si>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</si>
  <si>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</si>
  <si>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</si>
  <si>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</si>
  <si>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</si>
  <si>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</si>
  <si>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</si>
  <si>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</si>
  <si>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</si>
  <si>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</si>
  <si>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</si>
  <si>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</si>
  <si>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</si>
  <si>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</si>
  <si>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</si>
  <si>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</si>
  <si>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</si>
  <si>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</si>
  <si>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</si>
  <si>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</si>
  <si>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</si>
  <si>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</si>
  <si>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</si>
  <si>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</si>
  <si>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</si>
  <si>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</si>
  <si>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</si>
  <si>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</si>
  <si>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</si>
  <si>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</si>
  <si>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</si>
  <si>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</si>
  <si>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</si>
  <si>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</si>
  <si>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</si>
  <si>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</si>
  <si>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</si>
  <si>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</si>
  <si>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</si>
  <si>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</si>
  <si>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</si>
  <si>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</si>
  <si>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</si>
  <si>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</si>
  <si>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</si>
  <si>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</si>
  <si>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</si>
  <si>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</si>
  <si>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</si>
  <si>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</si>
  <si>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</si>
  <si>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</si>
  <si>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</si>
  <si>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</si>
  <si>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</si>
  <si>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</si>
  <si>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</si>
  <si>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</si>
  <si>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</si>
  <si>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</si>
  <si>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</si>
  <si>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</si>
  <si>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</si>
  <si>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</si>
  <si>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</si>
  <si>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</si>
  <si>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</si>
  <si>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</si>
  <si>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</si>
  <si>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</si>
  <si>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</si>
  <si>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</si>
  <si>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</si>
  <si>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</si>
  <si>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</si>
  <si>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</si>
  <si>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</si>
  <si>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</si>
  <si>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</si>
  <si>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</si>
  <si>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</si>
  <si>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</si>
  <si>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</si>
  <si>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</si>
  <si>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</si>
  <si>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</si>
  <si>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</si>
  <si>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</si>
  <si>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</si>
  <si>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</si>
  <si>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</si>
  <si>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</si>
  <si>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</si>
  <si>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</si>
  <si>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</si>
  <si>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</si>
  <si>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</si>
  <si>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</si>
  <si>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</si>
  <si>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</si>
  <si>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</si>
  <si>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</si>
  <si>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</si>
  <si>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</si>
  <si>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</si>
  <si>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</si>
  <si>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</si>
  <si>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</si>
  <si>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</si>
  <si>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</si>
  <si>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</si>
  <si>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</si>
  <si>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</si>
  <si>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</si>
  <si>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</si>
  <si>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</si>
  <si>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</si>
  <si>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</si>
  <si>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</si>
  <si>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</si>
  <si>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</si>
  <si>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</si>
  <si>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</si>
  <si>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</si>
  <si>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</si>
  <si>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</si>
  <si>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</si>
  <si>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</si>
  <si>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</si>
  <si>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</si>
  <si>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</si>
  <si>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</si>
  <si>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</si>
  <si>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</si>
  <si>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</si>
  <si>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</si>
  <si>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</si>
  <si>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</si>
  <si>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</si>
  <si>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</si>
  <si>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</si>
  <si>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</si>
  <si>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</si>
  <si>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</si>
  <si>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</si>
  <si>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</si>
  <si>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</si>
  <si>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</si>
  <si>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</si>
  <si>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</si>
  <si>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</si>
  <si>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</si>
  <si>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</si>
  <si>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</si>
  <si>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</si>
  <si>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</si>
  <si>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</si>
  <si>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</si>
  <si>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</si>
  <si>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</si>
  <si>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</si>
  <si>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</si>
  <si>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</si>
  <si>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</si>
  <si>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</si>
  <si>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</si>
  <si>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</si>
  <si>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</si>
  <si>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</si>
  <si>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</si>
  <si>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</si>
  <si>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</si>
  <si>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</si>
  <si>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</si>
  <si>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</si>
  <si>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</si>
  <si>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</si>
  <si>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</si>
  <si>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</si>
  <si>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</si>
  <si>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</si>
  <si>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</si>
  <si>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</si>
  <si>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</si>
  <si>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</si>
  <si>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</si>
  <si>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</si>
  <si>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</si>
  <si>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</si>
  <si>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</si>
  <si>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</si>
  <si>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</si>
  <si>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</si>
  <si>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</si>
  <si>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</si>
  <si>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</si>
  <si>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</si>
  <si>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</si>
  <si>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</si>
  <si>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</si>
  <si>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</si>
  <si>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</si>
  <si>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</si>
  <si>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</si>
  <si>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</si>
  <si>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</si>
  <si>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</si>
  <si>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</si>
  <si>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</si>
  <si>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</si>
  <si>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</si>
  <si>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</si>
  <si>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</si>
  <si>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</si>
  <si>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</si>
  <si>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</si>
  <si>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</si>
  <si>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</si>
  <si>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</si>
  <si>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</si>
  <si>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</si>
  <si>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</si>
  <si>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</si>
  <si>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</si>
  <si>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</si>
  <si>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</si>
  <si>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</si>
  <si>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</si>
  <si>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</si>
  <si>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</si>
  <si>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</si>
  <si>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</si>
  <si>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</si>
  <si>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</si>
  <si>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</si>
  <si>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</si>
  <si>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</si>
  <si>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</si>
  <si>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</si>
  <si>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</si>
  <si>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</si>
  <si>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</si>
  <si>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</si>
  <si>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</si>
  <si>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</si>
  <si>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</si>
  <si>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</si>
  <si>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</si>
  <si>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</si>
  <si>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</si>
  <si>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</si>
  <si>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</si>
  <si>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</si>
  <si>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</si>
  <si>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</si>
  <si>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</si>
  <si>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</si>
  <si>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</si>
  <si>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</si>
  <si>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</si>
  <si>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</si>
  <si>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</si>
  <si>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</si>
  <si>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</si>
  <si>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</si>
  <si>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</si>
  <si>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</si>
  <si>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</si>
  <si>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</si>
  <si>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</si>
  <si>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</si>
  <si>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</si>
  <si>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</si>
  <si>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</si>
  <si>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</si>
  <si>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</si>
  <si>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</si>
  <si>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</si>
  <si>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</si>
  <si>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</si>
  <si>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</si>
  <si>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</si>
  <si>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</si>
  <si>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</si>
  <si>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</si>
  <si>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</si>
  <si>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</si>
  <si>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</si>
  <si>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</si>
  <si>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</si>
  <si>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</si>
  <si>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</si>
  <si>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</si>
  <si>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</si>
  <si>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</si>
  <si>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</si>
  <si>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</si>
  <si>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</si>
  <si>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</si>
  <si>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</si>
  <si>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</si>
  <si>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</si>
  <si>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</si>
  <si>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</si>
  <si>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</si>
  <si>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</si>
  <si>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</si>
  <si>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</si>
  <si>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</si>
  <si>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</si>
  <si>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</si>
  <si>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</si>
  <si>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</si>
  <si>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</si>
  <si>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</si>
  <si>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</si>
  <si>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</si>
  <si>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</si>
  <si>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</si>
  <si>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</si>
  <si>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</si>
  <si>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</si>
  <si>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</si>
  <si>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</si>
  <si>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</si>
  <si>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</si>
  <si>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</si>
  <si>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</si>
  <si>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</si>
  <si>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</si>
  <si>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</si>
  <si>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</si>
  <si>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</si>
  <si>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</si>
  <si>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</si>
  <si>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</si>
  <si>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</si>
  <si>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</si>
  <si>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</si>
  <si>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</si>
  <si>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</si>
  <si>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</si>
  <si>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</si>
  <si>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</si>
  <si>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</si>
  <si>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</si>
  <si>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</si>
  <si>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</si>
  <si>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</si>
  <si>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</si>
  <si>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</si>
  <si>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</si>
  <si>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</si>
  <si>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</si>
  <si>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</si>
  <si>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</si>
  <si>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</si>
  <si>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</si>
  <si>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</si>
  <si>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</si>
  <si>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</si>
  <si>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</si>
  <si>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</si>
  <si>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</si>
  <si>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</si>
  <si>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</si>
  <si>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</si>
  <si>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</si>
  <si>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</si>
  <si>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</si>
  <si>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</si>
  <si>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</si>
  <si>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</si>
  <si>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</si>
  <si>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</si>
  <si>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</si>
  <si>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</si>
  <si>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</si>
  <si>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</si>
  <si>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</si>
  <si>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</si>
  <si>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</si>
  <si>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</si>
  <si>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</si>
  <si>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</si>
  <si>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</si>
  <si>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</si>
  <si>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</si>
  <si>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</si>
  <si>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</si>
  <si>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</si>
  <si>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</si>
  <si>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</si>
  <si>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</si>
  <si>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</si>
  <si>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</si>
  <si>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</si>
  <si>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</si>
  <si>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</si>
  <si>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</si>
  <si>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</si>
  <si>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</si>
  <si>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</si>
  <si>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</si>
  <si>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</si>
  <si>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</si>
  <si>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</si>
  <si>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</si>
  <si>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</si>
  <si>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</si>
  <si>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</si>
  <si>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</si>
  <si>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</si>
  <si>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</si>
  <si>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</si>
  <si>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</si>
  <si>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</si>
  <si>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</si>
  <si>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</si>
  <si>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</si>
  <si>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</si>
  <si>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</si>
  <si>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</si>
  <si>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</si>
  <si>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</si>
  <si>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</si>
  <si>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</si>
  <si>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</si>
  <si>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</si>
  <si>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</si>
  <si>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</si>
  <si>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</si>
  <si>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</si>
  <si>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</si>
  <si>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</si>
  <si>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</si>
  <si>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</si>
  <si>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</si>
  <si>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</si>
  <si>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</si>
  <si>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</si>
  <si>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</si>
  <si>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</si>
  <si>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</si>
  <si>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</si>
  <si>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</si>
  <si>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</si>
  <si>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</si>
  <si>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</si>
  <si>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</si>
  <si>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</si>
  <si>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</si>
  <si>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</si>
  <si>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</si>
  <si>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</si>
  <si>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</si>
  <si>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</si>
  <si>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</si>
  <si>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</si>
  <si>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</si>
  <si>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</si>
  <si>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</si>
  <si>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</si>
  <si>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</si>
  <si>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</si>
  <si>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</si>
  <si>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</si>
  <si>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</si>
  <si>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</si>
  <si>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</si>
  <si>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</si>
  <si>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</si>
  <si>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</si>
  <si>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</si>
  <si>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</si>
  <si>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</si>
  <si>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</si>
  <si>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</si>
  <si>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</si>
  <si>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</si>
  <si>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</si>
  <si>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</si>
  <si>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</si>
  <si>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</si>
  <si>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</si>
  <si>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</si>
  <si>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</si>
  <si>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</si>
  <si>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</si>
  <si>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</si>
  <si>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</si>
  <si>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</si>
  <si>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</si>
  <si>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</si>
  <si>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</si>
  <si>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</si>
  <si>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</si>
  <si>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</si>
  <si>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</si>
  <si>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</si>
  <si>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</si>
  <si>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</si>
  <si>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</si>
  <si>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</si>
  <si>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</si>
  <si>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</si>
  <si>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</si>
  <si>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</si>
  <si>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</si>
  <si>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</si>
  <si>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</si>
  <si>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</si>
  <si>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</si>
  <si>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</si>
  <si>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</si>
  <si>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</si>
  <si>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</si>
  <si>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</si>
  <si>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</si>
  <si>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</si>
  <si>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</si>
  <si>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</si>
  <si>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</si>
  <si>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</si>
  <si>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</si>
  <si>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</si>
  <si>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</si>
  <si>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</si>
  <si>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</si>
  <si>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</si>
  <si>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</si>
  <si>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</si>
  <si>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</si>
  <si>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</si>
  <si>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</si>
  <si>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</si>
  <si>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</si>
  <si>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</si>
  <si>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</si>
  <si>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</si>
  <si>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</si>
  <si>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</si>
  <si>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</si>
  <si>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</si>
  <si>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</si>
  <si>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</si>
  <si>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</si>
  <si>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</si>
  <si>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</si>
  <si>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</si>
  <si>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</si>
  <si>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</si>
  <si>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</si>
  <si>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</si>
  <si>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</si>
  <si>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</si>
  <si>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</si>
  <si>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</si>
  <si>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</si>
  <si>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</si>
  <si>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</si>
  <si>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</si>
  <si>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</si>
  <si>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</si>
  <si>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</si>
  <si>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</si>
  <si>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</si>
  <si>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</si>
  <si>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</si>
  <si>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</si>
  <si>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</si>
  <si>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</si>
  <si>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</si>
  <si>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</si>
  <si>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</si>
  <si>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</si>
  <si>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</si>
  <si>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</si>
  <si>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</si>
  <si>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</si>
  <si>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</si>
  <si>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</si>
  <si>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</si>
  <si>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</si>
  <si>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</si>
  <si>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</si>
  <si>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</si>
  <si>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</si>
  <si>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</si>
  <si>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</si>
  <si>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</si>
  <si>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</si>
  <si>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</si>
  <si>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</si>
  <si>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</si>
  <si>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</si>
  <si>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</si>
  <si>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</si>
  <si>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</si>
  <si>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</si>
  <si>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</si>
  <si>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</si>
  <si>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</si>
  <si>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</si>
  <si>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</si>
  <si>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</si>
  <si>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</si>
  <si>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</si>
  <si>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</si>
  <si>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</si>
  <si>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</si>
  <si>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</si>
  <si>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</si>
  <si>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</si>
  <si>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</si>
  <si>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</si>
  <si>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</si>
  <si>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</si>
  <si>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</si>
  <si>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</si>
  <si>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</si>
  <si>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</si>
  <si>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</si>
  <si>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</si>
  <si>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</si>
  <si>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</si>
  <si>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</si>
  <si>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</si>
  <si>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</si>
  <si>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</si>
  <si>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</si>
  <si>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</si>
  <si>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</si>
  <si>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</si>
  <si>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</si>
  <si>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</si>
  <si>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</si>
  <si>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</si>
  <si>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</si>
  <si>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</si>
  <si>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</si>
  <si>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</si>
  <si>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</si>
  <si>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</si>
  <si>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</si>
  <si>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</si>
  <si>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</si>
  <si>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</si>
  <si>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</si>
  <si>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</si>
  <si>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</si>
  <si>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</si>
  <si>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</si>
  <si>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</si>
  <si>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</si>
  <si>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</si>
  <si>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</si>
  <si>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</si>
  <si>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</si>
  <si>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</si>
  <si>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</si>
  <si>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</si>
  <si>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</si>
  <si>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</si>
  <si>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</si>
  <si>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</si>
  <si>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</si>
  <si>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</si>
  <si>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</si>
  <si>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</si>
  <si>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</si>
  <si>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</si>
  <si>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</si>
  <si>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</si>
  <si>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</si>
  <si>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</si>
  <si>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</si>
  <si>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</si>
  <si>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</si>
  <si>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</si>
  <si>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</si>
  <si>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</si>
  <si>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</si>
  <si>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</si>
  <si>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</si>
  <si>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</si>
  <si>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</si>
  <si>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</si>
  <si>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</si>
  <si>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</si>
  <si>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</si>
  <si>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</si>
  <si>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</si>
  <si>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</si>
  <si>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</si>
  <si>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</si>
  <si>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</si>
  <si>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</si>
  <si>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</si>
  <si>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</si>
  <si>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</si>
  <si>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</si>
  <si>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</si>
  <si>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</si>
  <si>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</si>
  <si>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</si>
  <si>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</si>
  <si>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</si>
  <si>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</si>
  <si>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</si>
  <si>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</si>
  <si>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</si>
  <si>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</si>
  <si>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</si>
  <si>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</si>
  <si>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</si>
  <si>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</si>
  <si>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</si>
  <si>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</si>
  <si>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</si>
  <si>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</si>
  <si>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</si>
  <si>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</si>
  <si>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</si>
  <si>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</si>
  <si>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</si>
  <si>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</si>
  <si>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</si>
  <si>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</si>
  <si>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</si>
  <si>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</si>
  <si>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</si>
  <si>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</si>
  <si>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</si>
  <si>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</si>
  <si>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</si>
  <si>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</si>
  <si>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</si>
  <si>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</si>
  <si>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</si>
  <si>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</si>
  <si>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</si>
  <si>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</si>
  <si>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</si>
  <si>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</si>
  <si>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</si>
  <si>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</si>
  <si>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</si>
  <si>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</si>
  <si>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</si>
  <si>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</si>
  <si>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</si>
  <si>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</si>
  <si>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</si>
  <si>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</si>
  <si>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</si>
  <si>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</si>
  <si>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</si>
  <si>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</si>
  <si>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</si>
  <si>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</si>
  <si>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</si>
  <si>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</si>
  <si>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</si>
  <si>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</si>
  <si>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</si>
  <si>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</si>
  <si>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</si>
  <si>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</si>
  <si>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</si>
  <si>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</si>
  <si>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</si>
  <si>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</si>
  <si>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</si>
  <si>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</si>
  <si>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</si>
  <si>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</si>
  <si>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</si>
  <si>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</si>
  <si>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</si>
  <si>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</si>
  <si>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</si>
  <si>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</si>
  <si>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</si>
  <si>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</si>
  <si>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</si>
  <si>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</si>
  <si>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</si>
  <si>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</si>
  <si>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</si>
  <si>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</si>
  <si>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</si>
  <si>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</si>
  <si>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</si>
  <si>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</si>
  <si>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</si>
  <si>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</si>
  <si>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</si>
  <si>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</si>
  <si>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</si>
  <si>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</si>
  <si>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</si>
  <si>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</si>
  <si>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</si>
  <si>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</si>
  <si>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</si>
  <si>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</si>
  <si>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</si>
  <si>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</si>
  <si>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</si>
  <si>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</si>
  <si>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</si>
  <si>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</si>
  <si>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</si>
  <si>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</si>
  <si>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</si>
  <si>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</si>
  <si>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</si>
  <si>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</si>
  <si>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</si>
  <si>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</si>
  <si>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</si>
  <si>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</si>
  <si>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</si>
  <si>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</si>
  <si>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</si>
  <si>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</si>
  <si>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</si>
  <si>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</si>
  <si>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</si>
  <si>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</si>
  <si>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</si>
  <si>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</si>
  <si>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</si>
  <si>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</si>
  <si>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</si>
  <si>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</si>
  <si>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</si>
  <si>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</si>
  <si>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</si>
  <si>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</si>
  <si>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</si>
  <si>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</si>
  <si>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</si>
  <si>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</si>
  <si>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</si>
  <si>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</si>
  <si>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</si>
  <si>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</si>
  <si>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</si>
  <si>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</si>
  <si>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</si>
  <si>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</si>
  <si>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</si>
  <si>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</si>
  <si>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</si>
  <si>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</si>
  <si>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</si>
  <si>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</si>
  <si>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</si>
  <si>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</si>
  <si>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</si>
  <si>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</si>
  <si>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</si>
  <si>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</si>
  <si>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</si>
  <si>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</si>
  <si>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</si>
  <si>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</si>
  <si>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</si>
  <si>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</si>
  <si>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</si>
  <si>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</si>
  <si>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</si>
  <si>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</si>
  <si>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</si>
  <si>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</si>
  <si>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</si>
  <si>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</si>
  <si>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</si>
  <si>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</si>
  <si>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</si>
  <si>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</si>
  <si>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</si>
  <si>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</si>
  <si>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</si>
  <si>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</si>
  <si>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</si>
  <si>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</si>
  <si>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</si>
  <si>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</si>
  <si>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</si>
  <si>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</si>
  <si>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</si>
  <si>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</si>
  <si>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</si>
  <si>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</si>
  <si>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</si>
  <si>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</si>
  <si>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</si>
  <si>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</si>
  <si>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</si>
  <si>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</si>
  <si>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</si>
  <si>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</si>
  <si>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</si>
  <si>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</si>
  <si>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</si>
  <si>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</si>
  <si>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</si>
  <si>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</si>
  <si>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</si>
  <si>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</si>
  <si>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</si>
  <si>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</si>
  <si>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</si>
  <si>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</si>
  <si>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</si>
  <si>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</si>
  <si>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</si>
  <si>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</si>
  <si>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</si>
  <si>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</si>
  <si>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</si>
  <si>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</si>
  <si>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</si>
  <si>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</si>
  <si>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</si>
  <si>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</si>
  <si>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</si>
  <si>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</si>
  <si>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</si>
  <si>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</si>
  <si>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</si>
  <si>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</si>
  <si>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</si>
  <si>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</si>
  <si>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</si>
  <si>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</si>
  <si>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</si>
  <si>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</si>
  <si>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</si>
  <si>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</si>
  <si>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</si>
  <si>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</si>
  <si>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</si>
  <si>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</si>
  <si>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</si>
  <si>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</si>
  <si>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</si>
  <si>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</si>
  <si>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</si>
  <si>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</si>
  <si>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</si>
  <si>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</si>
  <si>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</si>
  <si>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</si>
  <si>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</si>
  <si>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</si>
  <si>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</si>
  <si>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</si>
  <si>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</si>
  <si>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</si>
  <si>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</si>
  <si>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</si>
  <si>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</si>
  <si>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</si>
  <si>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</si>
  <si>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</si>
  <si>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</si>
  <si>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</si>
  <si>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</si>
  <si>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</si>
  <si>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</si>
  <si>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</si>
  <si>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</si>
  <si>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</si>
  <si>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</si>
  <si>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</si>
  <si>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</si>
  <si>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</si>
  <si>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</si>
  <si>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</si>
  <si>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</si>
  <si>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</si>
  <si>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</si>
  <si>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</si>
  <si>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</si>
  <si>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</si>
  <si>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</si>
  <si>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</si>
  <si>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</si>
  <si>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</si>
  <si>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</si>
  <si>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</si>
  <si>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</si>
  <si>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</si>
  <si>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</si>
  <si>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</si>
  <si>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</si>
  <si>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</si>
  <si>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</si>
  <si>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</si>
  <si>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</si>
  <si>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</si>
  <si>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</si>
  <si>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</si>
  <si>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</si>
  <si>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</si>
  <si>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</si>
  <si>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</si>
  <si>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</si>
  <si>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</si>
  <si>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</si>
  <si>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</si>
  <si>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</si>
  <si>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</si>
  <si>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</si>
  <si>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</si>
  <si>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</si>
  <si>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</si>
  <si>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</si>
  <si>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</si>
  <si>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</si>
  <si>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</si>
  <si>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</si>
  <si>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</si>
  <si>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</si>
  <si>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</si>
  <si>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</si>
  <si>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</si>
  <si>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</si>
  <si>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</si>
  <si>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</si>
  <si>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</si>
  <si>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</si>
  <si>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</si>
  <si>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</si>
  <si>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</si>
  <si>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</si>
  <si>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</si>
  <si>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</si>
  <si>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</si>
  <si>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</si>
  <si>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</si>
  <si>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</si>
  <si>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</si>
  <si>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</si>
  <si>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</si>
  <si>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</si>
  <si>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</si>
  <si>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</si>
  <si>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</si>
  <si>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</si>
  <si>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</si>
  <si>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</si>
  <si>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</si>
  <si>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</si>
  <si>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</si>
  <si>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</si>
  <si>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</si>
  <si>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</si>
  <si>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</si>
  <si>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</si>
  <si>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</si>
  <si>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</si>
  <si>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</si>
  <si>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</si>
  <si>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</si>
  <si>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</si>
  <si>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</si>
  <si>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</si>
  <si>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</si>
  <si>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</si>
  <si>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</si>
  <si>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</si>
  <si>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</si>
  <si>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</si>
  <si>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</si>
  <si>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</si>
  <si>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</si>
  <si>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</si>
  <si>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</si>
  <si>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</si>
  <si>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</si>
  <si>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</si>
  <si>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</si>
  <si>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</si>
  <si>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</si>
  <si>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</si>
  <si>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</si>
  <si>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</si>
  <si>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</si>
  <si>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</si>
  <si>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</si>
  <si>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</si>
  <si>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</si>
  <si>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</si>
  <si>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</si>
  <si>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</si>
  <si>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</si>
  <si>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</si>
  <si>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</si>
  <si>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</si>
  <si>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</si>
  <si>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</si>
  <si>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</si>
  <si>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</si>
  <si>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</si>
  <si>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</si>
  <si>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</si>
  <si>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</si>
  <si>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</si>
  <si>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</si>
  <si>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</si>
  <si>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</si>
  <si>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</si>
  <si>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</si>
  <si>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</si>
  <si>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</si>
  <si>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</si>
  <si>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</si>
  <si>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</si>
  <si>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</si>
  <si>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</si>
  <si>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</si>
  <si>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</si>
  <si>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</si>
  <si>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</si>
  <si>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</si>
  <si>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</si>
  <si>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</si>
  <si>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</si>
  <si>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</si>
  <si>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</si>
  <si>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</si>
  <si>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</si>
  <si>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</si>
  <si>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</si>
  <si>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</si>
  <si>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</si>
  <si>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</si>
  <si>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</si>
  <si>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</si>
  <si>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</si>
  <si>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</si>
  <si>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</si>
  <si>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</si>
  <si>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</si>
  <si>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</si>
  <si>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</si>
  <si>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</si>
  <si>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</si>
  <si>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</si>
  <si>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</si>
  <si>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</si>
  <si>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</si>
  <si>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</si>
  <si>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</si>
  <si>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</si>
  <si>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</si>
  <si>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</si>
  <si>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</si>
  <si>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</si>
  <si>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</si>
  <si>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</si>
  <si>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</si>
  <si>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</si>
  <si>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</si>
  <si>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</si>
  <si>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</si>
  <si>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</si>
  <si>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</si>
  <si>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</si>
  <si>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</si>
  <si>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</si>
  <si>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</si>
  <si>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</si>
  <si>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</si>
  <si>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</si>
  <si>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</si>
  <si>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</si>
  <si>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</si>
  <si>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</si>
  <si>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</si>
  <si>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</si>
  <si>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</si>
  <si>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</si>
  <si>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</si>
  <si>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</si>
  <si>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</si>
  <si>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</si>
  <si>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</si>
  <si>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</si>
  <si>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</si>
  <si>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</si>
  <si>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</si>
  <si>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</si>
  <si>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</si>
  <si>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</si>
  <si>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</si>
  <si>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</si>
  <si>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</si>
  <si>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</si>
  <si>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</si>
  <si>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</si>
  <si>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</si>
  <si>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</si>
  <si>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</si>
  <si>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</si>
  <si>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</si>
  <si>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</si>
  <si>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</si>
  <si>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</si>
  <si>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</si>
  <si>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</si>
  <si>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</si>
  <si>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</si>
  <si>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</si>
  <si>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</si>
  <si>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</si>
  <si>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</si>
  <si>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</si>
  <si>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</si>
  <si>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</si>
  <si>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</si>
  <si>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</si>
  <si>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</si>
  <si>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</si>
  <si>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</si>
  <si>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</si>
  <si>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</si>
  <si>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</si>
  <si>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</si>
  <si>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</si>
  <si>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</si>
  <si>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</si>
  <si>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</si>
  <si>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</si>
  <si>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</si>
  <si>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</si>
  <si>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</si>
  <si>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</si>
  <si>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</si>
  <si>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</si>
  <si>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</si>
  <si>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</si>
  <si>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</si>
  <si>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</si>
  <si>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</si>
  <si>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</si>
  <si>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</si>
  <si>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</si>
  <si>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</si>
  <si>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</si>
  <si>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</si>
  <si>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</si>
  <si>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</si>
  <si>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</si>
  <si>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</si>
  <si>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</si>
  <si>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</si>
  <si>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</si>
  <si>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</si>
  <si>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</si>
  <si>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</si>
  <si>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</si>
  <si>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</si>
  <si>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</si>
  <si>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</si>
  <si>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</si>
  <si>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</si>
  <si>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</si>
  <si>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</si>
  <si>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</si>
  <si>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</si>
  <si>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</si>
  <si>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</si>
  <si>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</si>
  <si>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</si>
  <si>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</si>
  <si>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</si>
  <si>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</si>
  <si>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</si>
  <si>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</si>
  <si>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</si>
  <si>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</si>
  <si>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</si>
  <si>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</si>
  <si>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</si>
  <si>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</si>
  <si>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</si>
  <si>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</si>
  <si>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</si>
  <si>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</si>
  <si>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</si>
  <si>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</si>
  <si>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</si>
  <si>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</si>
  <si>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</si>
  <si>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</si>
  <si>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</si>
  <si>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</si>
  <si>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</si>
  <si>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</si>
  <si>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</si>
  <si>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</si>
  <si>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</si>
  <si>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</si>
  <si>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</si>
  <si>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</si>
  <si>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</si>
  <si>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</si>
  <si>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</si>
  <si>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</si>
  <si>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</si>
  <si>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</si>
  <si>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</si>
  <si>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</si>
  <si>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</si>
  <si>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</si>
  <si>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</si>
  <si>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</si>
  <si>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</si>
  <si>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</si>
  <si>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</si>
  <si>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</si>
  <si>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</si>
  <si>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</si>
  <si>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</si>
  <si>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</si>
  <si>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</si>
  <si>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</si>
  <si>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</si>
  <si>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</si>
  <si>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</si>
  <si>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</si>
  <si>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</si>
  <si>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</si>
  <si>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</si>
  <si>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</si>
  <si>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</si>
  <si>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</si>
  <si>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</si>
  <si>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</si>
  <si>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</si>
  <si>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</si>
  <si>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</si>
  <si>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</si>
  <si>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</si>
  <si>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</si>
  <si>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</si>
  <si>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</si>
  <si>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</si>
  <si>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</si>
  <si>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</si>
  <si>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</si>
  <si>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</si>
  <si>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</si>
  <si>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</si>
  <si>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</si>
  <si>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</si>
  <si>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</si>
  <si>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</si>
  <si>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</si>
  <si>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</si>
  <si>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</si>
  <si>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</si>
  <si>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</si>
  <si>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</si>
  <si>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</si>
  <si>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</si>
  <si>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</si>
  <si>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</si>
  <si>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</si>
  <si>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</si>
  <si>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</si>
  <si>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</si>
  <si>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</si>
  <si>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</si>
  <si>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</si>
  <si>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</si>
  <si>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</si>
  <si>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</si>
  <si>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</si>
  <si>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</si>
  <si>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</si>
  <si>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</si>
  <si>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</si>
  <si>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</si>
  <si>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</si>
  <si>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</si>
  <si>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</si>
  <si>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</si>
  <si>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</si>
  <si>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</si>
  <si>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</si>
  <si>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</si>
  <si>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</si>
  <si>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</si>
  <si>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</si>
  <si>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</si>
  <si>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</si>
  <si>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</si>
  <si>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</si>
  <si>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</si>
  <si>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</si>
  <si>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</si>
  <si>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</si>
  <si>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</si>
  <si>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</si>
  <si>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</si>
  <si>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</si>
  <si>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</si>
  <si>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</si>
  <si>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</si>
  <si>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</si>
  <si>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</si>
  <si>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</si>
  <si>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</si>
  <si>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</si>
  <si>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</si>
  <si>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</si>
  <si>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</si>
  <si>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</si>
  <si>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</si>
  <si>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</si>
  <si>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</si>
  <si>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</si>
  <si>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</si>
  <si>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</si>
  <si>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</si>
  <si>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</si>
  <si>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</si>
  <si>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</si>
  <si>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</si>
  <si>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</si>
  <si>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</si>
  <si>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</si>
  <si>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</si>
  <si>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</si>
  <si>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</si>
  <si>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</si>
  <si>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</si>
  <si>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</si>
  <si>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</si>
  <si>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</si>
  <si>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</si>
  <si>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</si>
  <si>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</si>
  <si>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</si>
  <si>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</si>
  <si>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</si>
  <si>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</si>
  <si>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</si>
  <si>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</si>
  <si>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</si>
  <si>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</si>
  <si>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</si>
  <si>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</si>
  <si>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</si>
  <si>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</si>
  <si>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</si>
  <si>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</si>
  <si>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</si>
  <si>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</si>
  <si>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</si>
  <si>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</si>
  <si>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</si>
  <si>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</si>
  <si>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</si>
  <si>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</si>
  <si>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</si>
  <si>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</si>
  <si>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</si>
  <si>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</si>
  <si>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</si>
  <si>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</si>
  <si>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</si>
  <si>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</si>
  <si>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</si>
  <si>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</si>
  <si>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</si>
  <si>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</si>
  <si>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</si>
  <si>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</si>
  <si>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</si>
  <si>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</si>
  <si>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</si>
  <si>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</si>
  <si>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</si>
  <si>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</si>
  <si>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</si>
  <si>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</si>
  <si>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</si>
  <si>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</si>
  <si>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</si>
  <si>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</si>
  <si>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</si>
  <si>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</si>
  <si>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</si>
  <si>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</si>
  <si>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</si>
  <si>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</si>
  <si>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</si>
  <si>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</si>
  <si>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</si>
  <si>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</si>
  <si>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</si>
  <si>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</si>
  <si>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</si>
  <si>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</si>
  <si>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</si>
  <si>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</si>
  <si>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</si>
  <si>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</si>
  <si>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</si>
  <si>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</si>
  <si>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</si>
  <si>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</si>
  <si>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</si>
  <si>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</si>
  <si>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</si>
  <si>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</si>
  <si>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</si>
  <si>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</si>
  <si>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</si>
  <si>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</si>
  <si>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</si>
  <si>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</si>
  <si>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</si>
  <si>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</si>
  <si>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</si>
  <si>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</si>
  <si>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</si>
  <si>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</si>
  <si>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</si>
  <si>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</si>
  <si>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</si>
  <si>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</si>
  <si>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</si>
  <si>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</si>
  <si>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</si>
  <si>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</si>
  <si>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</si>
  <si>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</si>
  <si>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</si>
  <si>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</si>
  <si>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</si>
  <si>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</si>
  <si>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</si>
  <si>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</si>
  <si>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</si>
  <si>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</si>
  <si>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</si>
  <si>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</si>
  <si>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</si>
  <si>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</si>
  <si>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</si>
  <si>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</si>
  <si>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</si>
  <si>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</si>
  <si>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</si>
  <si>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</si>
  <si>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</si>
  <si>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</si>
  <si>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</si>
  <si>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</si>
  <si>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</si>
  <si>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</si>
  <si>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</si>
  <si>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</si>
  <si>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</si>
  <si>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</si>
  <si>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</si>
  <si>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</si>
  <si>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</si>
  <si>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</si>
  <si>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</si>
  <si>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</si>
  <si>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</si>
  <si>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</si>
  <si>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</si>
  <si>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</si>
  <si>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</si>
  <si>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</si>
  <si>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</si>
  <si>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</si>
  <si>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</si>
  <si>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</si>
  <si>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</si>
  <si>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</si>
  <si>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</si>
  <si>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</si>
  <si>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</si>
  <si>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</si>
  <si>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</si>
  <si>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</si>
  <si>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</si>
  <si>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</si>
  <si>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</si>
  <si>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</si>
  <si>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</si>
  <si>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</si>
  <si>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</si>
  <si>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</si>
  <si>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</si>
  <si>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</si>
  <si>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</si>
  <si>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</si>
  <si>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</si>
  <si>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</si>
  <si>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</si>
  <si>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</si>
  <si>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</si>
  <si>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</si>
  <si>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</si>
  <si>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</si>
  <si>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</si>
  <si>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</si>
  <si>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</si>
  <si>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</si>
  <si>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</si>
  <si>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</si>
  <si>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</si>
  <si>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</si>
  <si>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</si>
  <si>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</si>
  <si>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</si>
  <si>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</si>
  <si>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</si>
  <si>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</si>
  <si>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</si>
  <si>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</si>
  <si>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</si>
  <si>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</si>
  <si>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</si>
  <si>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</si>
  <si>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</si>
  <si>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</si>
  <si>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</si>
  <si>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</si>
  <si>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</si>
  <si>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</si>
  <si>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</si>
  <si>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</si>
  <si>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</si>
  <si>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</si>
  <si>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</si>
  <si>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</si>
  <si>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</si>
  <si>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</si>
  <si>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</si>
  <si>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</si>
  <si>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</si>
  <si>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</si>
  <si>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</si>
  <si>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</si>
  <si>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</si>
  <si>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</si>
  <si>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</si>
  <si>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</si>
  <si>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</si>
  <si>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</si>
  <si>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</si>
  <si>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</si>
  <si>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</si>
  <si>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</si>
  <si>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</si>
  <si>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</si>
  <si>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</si>
  <si>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</si>
  <si>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</si>
  <si>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</si>
  <si>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</si>
  <si>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</si>
  <si>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</si>
  <si>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</si>
  <si>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</si>
  <si>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</si>
  <si>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</si>
  <si>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</si>
  <si>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</si>
  <si>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</si>
  <si>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</si>
  <si>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</si>
  <si>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</si>
  <si>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</si>
  <si>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</si>
  <si>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</si>
  <si>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</si>
  <si>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</si>
  <si>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</si>
  <si>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</si>
  <si>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</si>
  <si>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</si>
  <si>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</si>
  <si>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</si>
  <si>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</si>
  <si>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</si>
  <si>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</si>
  <si>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</si>
  <si>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</si>
  <si>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</si>
  <si>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</si>
  <si>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</si>
  <si>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</si>
  <si>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</si>
  <si>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</si>
  <si>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</si>
  <si>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</si>
  <si>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</si>
  <si>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</si>
  <si>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</si>
  <si>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</si>
  <si>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</si>
  <si>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</si>
  <si>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</si>
  <si>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</si>
  <si>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</si>
  <si>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</si>
  <si>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</si>
  <si>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</si>
  <si>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</si>
  <si>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</si>
  <si>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</si>
  <si>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</si>
  <si>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</si>
  <si>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</si>
  <si>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</si>
  <si>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</si>
  <si>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</si>
  <si>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</si>
  <si>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</si>
  <si>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</si>
  <si>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</si>
  <si>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</si>
  <si>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</si>
  <si>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</si>
  <si>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</si>
  <si>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</si>
  <si>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</si>
  <si>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</si>
  <si>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</si>
  <si>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</si>
  <si>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</si>
  <si>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</si>
  <si>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</si>
  <si>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</si>
  <si>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</si>
  <si>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</si>
  <si>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</si>
  <si>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</si>
  <si>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</si>
  <si>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</si>
  <si>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</si>
  <si>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</si>
  <si>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</si>
  <si>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</si>
  <si>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</si>
  <si>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</si>
  <si>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</si>
  <si>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</si>
  <si>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</si>
  <si>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</si>
  <si>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</si>
  <si>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</si>
  <si>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</si>
  <si>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</si>
  <si>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</si>
  <si>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</si>
  <si>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</si>
  <si>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</si>
  <si>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</si>
  <si>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</si>
  <si>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</si>
  <si>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</si>
  <si>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</si>
  <si>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</si>
  <si>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</si>
  <si>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</si>
  <si>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</si>
  <si>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</si>
  <si>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</si>
  <si>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</si>
  <si>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</si>
  <si>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</si>
  <si>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</si>
  <si>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</si>
  <si>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</si>
  <si>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</si>
  <si>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</si>
  <si>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</si>
  <si>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</si>
  <si>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</si>
  <si>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</si>
  <si>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</si>
  <si>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</si>
  <si>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</si>
  <si>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</si>
  <si>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</si>
  <si>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</si>
  <si>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</si>
  <si>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</si>
  <si>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</si>
  <si>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</si>
  <si>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</si>
  <si>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</si>
  <si>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</si>
  <si>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</si>
  <si>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</si>
  <si>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</si>
  <si>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</si>
  <si>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</si>
  <si>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</si>
  <si>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</si>
  <si>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</si>
  <si>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</si>
  <si>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</si>
  <si>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</si>
  <si>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</si>
  <si>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</si>
  <si>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</si>
  <si>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</si>
  <si>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</si>
  <si>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</si>
  <si>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</si>
  <si>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</si>
  <si>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</si>
  <si>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</si>
  <si>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</si>
  <si>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</si>
  <si>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</si>
  <si>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</si>
  <si>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</si>
  <si>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</si>
  <si>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</si>
  <si>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</si>
  <si>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</si>
  <si>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</si>
  <si>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</si>
  <si>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</si>
  <si>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</si>
  <si>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</si>
  <si>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</si>
  <si>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</si>
  <si>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</si>
  <si>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</si>
  <si>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</si>
  <si>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</si>
  <si>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</si>
  <si>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</si>
  <si>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</si>
  <si>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</si>
  <si>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</si>
  <si>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</si>
  <si>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</si>
  <si>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</si>
  <si>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</si>
  <si>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</si>
  <si>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</si>
  <si>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</si>
  <si>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</si>
  <si>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</si>
  <si>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</si>
  <si>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</si>
  <si>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</si>
  <si>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</si>
  <si>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</si>
  <si>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</si>
  <si>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</si>
  <si>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</si>
  <si>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</si>
  <si>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</si>
  <si>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</si>
  <si>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</si>
  <si>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</si>
  <si>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</si>
  <si>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</si>
  <si>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</si>
  <si>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</si>
  <si>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</si>
  <si>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</si>
  <si>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</si>
  <si>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</si>
  <si>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</si>
  <si>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</si>
  <si>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</si>
  <si>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</si>
  <si>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</si>
  <si>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</si>
  <si>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</si>
  <si>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</si>
  <si>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</si>
  <si>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</si>
  <si>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</si>
  <si>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</si>
  <si>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</si>
  <si>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</si>
  <si>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</si>
  <si>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</si>
  <si>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</si>
  <si>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</si>
  <si>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</si>
  <si>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</si>
  <si>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</si>
  <si>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</si>
  <si>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</si>
  <si>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</si>
  <si>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</si>
  <si>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</si>
  <si>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</si>
  <si>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</si>
  <si>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</si>
  <si>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</si>
  <si>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</si>
  <si>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</si>
  <si>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</si>
  <si>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</si>
  <si>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</si>
  <si>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</si>
  <si>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</si>
  <si>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</si>
  <si>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</si>
  <si>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</si>
  <si>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</si>
  <si>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</si>
  <si>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</si>
  <si>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</si>
  <si>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</si>
  <si>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</si>
  <si>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</si>
  <si>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</si>
  <si>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</si>
  <si>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</si>
  <si>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</si>
  <si>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</si>
  <si>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</si>
  <si>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</si>
  <si>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</si>
  <si>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</si>
  <si>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</si>
  <si>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</si>
  <si>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</si>
  <si>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</si>
  <si>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</si>
  <si>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</si>
  <si>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</si>
  <si>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</si>
  <si>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</si>
  <si>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</si>
  <si>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</si>
  <si>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</si>
  <si>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</si>
  <si>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</si>
  <si>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</si>
  <si>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</si>
  <si>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</si>
  <si>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</si>
  <si>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</si>
  <si>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</si>
  <si>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</si>
  <si>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</si>
  <si>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</si>
  <si>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</si>
  <si>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</si>
  <si>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</si>
  <si>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</si>
  <si>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</si>
  <si>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</si>
  <si>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</si>
  <si>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</si>
  <si>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</si>
  <si>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</si>
  <si>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</si>
  <si>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</si>
  <si>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</si>
  <si>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</si>
  <si>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</si>
  <si>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</si>
  <si>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</si>
  <si>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</si>
  <si>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</si>
  <si>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</si>
  <si>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</si>
  <si>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</si>
  <si>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</si>
  <si>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</si>
  <si>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</si>
  <si>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</si>
  <si>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</si>
  <si>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</si>
  <si>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</si>
  <si>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</si>
  <si>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</si>
  <si>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</si>
  <si>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</si>
  <si>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</si>
  <si>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</si>
  <si>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</si>
  <si>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</si>
  <si>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</si>
  <si>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</si>
  <si>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</si>
  <si>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</si>
  <si>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</si>
  <si>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</si>
  <si>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</si>
  <si>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</si>
  <si>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</si>
  <si>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</si>
  <si>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</si>
  <si>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</si>
  <si>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</si>
  <si>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</si>
  <si>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</si>
  <si>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</si>
  <si>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</si>
  <si>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</si>
  <si>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</si>
  <si>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</si>
  <si>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</si>
  <si>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</si>
  <si>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</si>
  <si>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</si>
  <si>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</si>
  <si>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</si>
  <si>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</si>
  <si>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</si>
  <si>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</si>
  <si>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</si>
  <si>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</si>
  <si>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</si>
  <si>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</si>
  <si>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</si>
  <si>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</si>
  <si>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</si>
  <si>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</si>
  <si>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</si>
  <si>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</si>
  <si>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</si>
  <si>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</si>
  <si>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</si>
  <si>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</si>
  <si>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</si>
  <si>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</si>
  <si>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</si>
  <si>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</si>
  <si>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</si>
  <si>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</si>
  <si>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</si>
  <si>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</si>
  <si>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</si>
  <si>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</si>
  <si>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</si>
  <si>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</si>
  <si>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</si>
  <si>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</si>
  <si>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</si>
  <si>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</si>
  <si>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</si>
  <si>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</si>
  <si>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</si>
  <si>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</si>
  <si>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</si>
  <si>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</si>
  <si>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</si>
  <si>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</si>
  <si>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</si>
  <si>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</si>
  <si>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</si>
  <si>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</si>
  <si>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</si>
  <si>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</si>
  <si>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</si>
  <si>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</si>
  <si>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</si>
  <si>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</si>
  <si>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</si>
  <si>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</si>
  <si>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</si>
  <si>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</si>
  <si>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</si>
  <si>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</si>
  <si>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</si>
  <si>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</si>
  <si>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</si>
  <si>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</si>
  <si>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</si>
  <si>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</si>
  <si>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</si>
  <si>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</si>
  <si>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</si>
  <si>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</si>
  <si>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</si>
  <si>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</si>
  <si>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</si>
  <si>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</si>
  <si>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</si>
  <si>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</si>
  <si>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</si>
  <si>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</si>
  <si>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</si>
  <si>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</si>
  <si>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</si>
  <si>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</si>
  <si>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</si>
  <si>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</si>
  <si>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</si>
  <si>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</si>
  <si>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</si>
  <si>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</si>
  <si>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</si>
  <si>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</si>
  <si>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</si>
  <si>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</si>
  <si>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</si>
  <si>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</si>
  <si>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</si>
  <si>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</si>
  <si>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</si>
  <si>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</si>
  <si>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</si>
  <si>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</si>
  <si>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</si>
  <si>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</si>
  <si>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</si>
  <si>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</si>
  <si>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</si>
  <si>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</si>
  <si>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</si>
  <si>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</si>
  <si>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</si>
  <si>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</si>
  <si>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</si>
  <si>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</si>
  <si>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</si>
  <si>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</si>
  <si>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</si>
  <si>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</si>
  <si>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</si>
  <si>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</si>
  <si>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</si>
  <si>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</si>
  <si>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</si>
  <si>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</si>
  <si>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</si>
  <si>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</si>
  <si>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</si>
  <si>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</si>
  <si>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</si>
  <si>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</si>
  <si>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</si>
  <si>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</si>
  <si>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</si>
  <si>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</si>
  <si>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</si>
  <si>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</si>
  <si>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</si>
  <si>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</si>
  <si>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</si>
  <si>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</si>
  <si>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</si>
  <si>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</si>
  <si>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</si>
  <si>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</si>
  <si>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</si>
  <si>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</si>
  <si>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</si>
  <si>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</si>
  <si>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</si>
  <si>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</si>
  <si>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</si>
  <si>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</si>
  <si>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</si>
  <si>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</si>
  <si>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</si>
  <si>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</si>
  <si>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</si>
  <si>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</si>
  <si>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</si>
  <si>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</si>
  <si>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</si>
  <si>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</si>
  <si>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</si>
  <si>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</si>
  <si>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</si>
  <si>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</si>
  <si>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</si>
  <si>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</si>
  <si>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</si>
  <si>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</si>
  <si>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</si>
  <si>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</si>
  <si>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</si>
  <si>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</si>
  <si>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</si>
  <si>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</si>
  <si>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</si>
  <si>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</si>
  <si>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</si>
  <si>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</si>
  <si>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</si>
  <si>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</si>
  <si>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</si>
  <si>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</si>
  <si>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</si>
  <si>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</si>
  <si>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</si>
  <si>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</si>
  <si>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</si>
  <si>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</si>
  <si>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</si>
  <si>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</si>
  <si>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</si>
  <si>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</si>
  <si>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</si>
  <si>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</si>
  <si>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</si>
  <si>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</si>
  <si>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</si>
  <si>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</si>
  <si>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</si>
  <si>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</si>
  <si>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</si>
  <si>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</si>
  <si>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</si>
  <si>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</si>
  <si>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</si>
  <si>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</si>
  <si>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</si>
  <si>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</si>
  <si>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</si>
  <si>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</si>
  <si>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</si>
  <si>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</si>
  <si>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</si>
  <si>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</si>
  <si>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</si>
  <si>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</si>
  <si>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</si>
  <si>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</si>
  <si>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</si>
  <si>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</si>
  <si>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</si>
  <si>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</si>
  <si>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</si>
  <si>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</si>
  <si>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</si>
  <si>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</si>
  <si>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</si>
  <si>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</si>
  <si>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</si>
  <si>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</si>
  <si>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</si>
  <si>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</si>
  <si>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</si>
  <si>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</si>
  <si>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</si>
  <si>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</si>
  <si>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</si>
  <si>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</si>
  <si>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</si>
  <si>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</si>
  <si>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</si>
  <si>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</si>
  <si>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</si>
  <si>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</si>
  <si>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</si>
  <si>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</si>
  <si>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</si>
  <si>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</si>
  <si>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</si>
  <si>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</si>
  <si>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</si>
  <si>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</si>
  <si>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</si>
  <si>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</si>
  <si>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</si>
  <si>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</si>
  <si>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</si>
  <si>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</si>
  <si>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</si>
  <si>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</si>
  <si>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</si>
  <si>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</si>
  <si>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</si>
  <si>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</si>
  <si>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</si>
  <si>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</si>
  <si>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</si>
  <si>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</si>
  <si>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</si>
  <si>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</si>
  <si>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</si>
  <si>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</si>
  <si>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</si>
  <si>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</si>
  <si>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</si>
  <si>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</si>
  <si>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</si>
  <si>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</si>
  <si>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</si>
  <si>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</si>
  <si>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</si>
  <si>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</si>
  <si>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</si>
  <si>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</si>
  <si>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</si>
  <si>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</si>
  <si>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</si>
  <si>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</si>
  <si>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</si>
  <si>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</si>
  <si>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</si>
  <si>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</si>
  <si>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</si>
  <si>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</si>
  <si>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</si>
  <si>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</si>
  <si>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</si>
  <si>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</si>
  <si>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</si>
  <si>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</si>
  <si>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</si>
  <si>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</si>
  <si>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</si>
  <si>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</si>
  <si>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</si>
  <si>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</si>
  <si>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</si>
  <si>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</si>
  <si>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</si>
  <si>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</si>
  <si>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</si>
  <si>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</si>
  <si>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</si>
  <si>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</si>
  <si>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</si>
  <si>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</si>
  <si>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</si>
  <si>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</si>
  <si>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</si>
  <si>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</si>
  <si>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</si>
  <si>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</si>
  <si>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</si>
  <si>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</si>
  <si>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</si>
  <si>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</si>
  <si>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</si>
  <si>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</si>
  <si>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</si>
  <si>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</si>
  <si>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</si>
  <si>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</si>
  <si>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</si>
  <si>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</si>
  <si>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</si>
  <si>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</si>
  <si>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</si>
  <si>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</si>
  <si>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</si>
  <si>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</si>
  <si>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</si>
  <si>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</si>
  <si>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</si>
  <si>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</si>
  <si>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</si>
  <si>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</si>
  <si>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</si>
  <si>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</si>
  <si>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</si>
  <si>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</si>
  <si>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</si>
  <si>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</si>
  <si>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</si>
  <si>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</si>
  <si>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</si>
  <si>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</si>
  <si>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</si>
  <si>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</si>
  <si>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</si>
  <si>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</si>
  <si>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</si>
  <si>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</si>
  <si>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</si>
  <si>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</si>
  <si>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</si>
  <si>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</si>
  <si>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</si>
  <si>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</si>
  <si>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</si>
  <si>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</si>
  <si>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</si>
  <si>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</si>
  <si>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</si>
  <si>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</si>
  <si>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</si>
  <si>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</si>
  <si>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</si>
  <si>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</si>
  <si>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</si>
  <si>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</si>
  <si>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</si>
  <si>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</si>
  <si>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</si>
  <si>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</si>
  <si>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</si>
  <si>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</si>
  <si>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</si>
  <si>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</si>
  <si>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</si>
  <si>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</si>
  <si>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</si>
  <si>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</si>
  <si>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</si>
  <si>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</si>
  <si>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</si>
  <si>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</si>
  <si>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</si>
  <si>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</si>
  <si>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</si>
  <si>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</si>
  <si>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</si>
  <si>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</si>
  <si>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</si>
  <si>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</si>
  <si>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</si>
  <si>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</si>
  <si>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</si>
  <si>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</si>
  <si>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</si>
  <si>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</si>
  <si>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</si>
  <si>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</si>
  <si>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</si>
  <si>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</si>
  <si>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</si>
  <si>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</si>
  <si>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</si>
  <si>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</si>
  <si>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</si>
  <si>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</si>
  <si>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</si>
  <si>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</si>
  <si>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</si>
  <si>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</si>
  <si>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</si>
  <si>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</si>
  <si>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</si>
  <si>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</si>
  <si>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</si>
  <si>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</si>
  <si>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</si>
  <si>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</si>
  <si>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</si>
  <si>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</si>
  <si>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</si>
  <si>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</si>
  <si>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</si>
  <si>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</si>
  <si>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</si>
  <si>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</si>
  <si>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</si>
  <si>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</si>
  <si>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</si>
  <si>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</si>
  <si>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</si>
  <si>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</si>
  <si>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</si>
  <si>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</si>
  <si>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</si>
  <si>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</si>
  <si>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</si>
  <si>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</si>
  <si>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</si>
  <si>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</si>
  <si>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</si>
  <si>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</si>
  <si>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</si>
  <si>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</si>
  <si>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</si>
  <si>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</si>
  <si>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</si>
  <si>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</si>
  <si>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</si>
  <si>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</si>
  <si>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</si>
  <si>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</si>
  <si>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</si>
  <si>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</si>
  <si>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</si>
  <si>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</si>
  <si>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</si>
  <si>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</si>
  <si>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</si>
  <si>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</si>
  <si>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</si>
  <si>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</si>
  <si>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</si>
  <si>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</si>
  <si>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</si>
  <si>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</si>
  <si>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</si>
  <si>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</si>
  <si>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</si>
  <si>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</si>
  <si>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</si>
  <si>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</si>
  <si>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</si>
  <si>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</si>
  <si>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</si>
  <si>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</si>
  <si>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</si>
  <si>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</si>
  <si>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</si>
  <si>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</si>
  <si>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</si>
  <si>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</si>
  <si>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</si>
  <si>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</si>
  <si>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</si>
  <si>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</si>
  <si>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</si>
  <si>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</si>
  <si>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</si>
  <si>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</si>
  <si>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</si>
  <si>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</si>
  <si>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</si>
  <si>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</si>
  <si>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</si>
  <si>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</si>
  <si>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</si>
  <si>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</si>
  <si>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</si>
  <si>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</si>
  <si>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</si>
  <si>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</si>
  <si>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</si>
  <si>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</si>
  <si>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</si>
  <si>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</si>
  <si>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</si>
  <si>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</si>
  <si>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</si>
  <si>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</si>
  <si>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</si>
  <si>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</si>
  <si>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</si>
  <si>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</si>
  <si>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</si>
  <si>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</si>
  <si>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</si>
  <si>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</si>
  <si>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</si>
  <si>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</si>
  <si>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</si>
  <si>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</si>
  <si>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</si>
  <si>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</si>
  <si>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</si>
  <si>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</si>
  <si>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</si>
  <si>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</si>
  <si>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</si>
  <si>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</si>
  <si>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</si>
  <si>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</si>
  <si>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</si>
  <si>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</si>
  <si>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</si>
  <si>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</si>
  <si>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</si>
  <si>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</si>
  <si>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</si>
  <si>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</si>
  <si>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</si>
  <si>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</si>
  <si>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</si>
  <si>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</si>
  <si>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</si>
  <si>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</si>
  <si>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</si>
  <si>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</si>
  <si>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</si>
  <si>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</si>
  <si>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</si>
  <si>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</si>
  <si>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</si>
  <si>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</si>
  <si>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</si>
  <si>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</si>
  <si>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</si>
  <si>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</si>
  <si>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</si>
  <si>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</si>
  <si>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</si>
  <si>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</si>
  <si>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</si>
  <si>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</si>
  <si>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</si>
  <si>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</si>
  <si>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</si>
  <si>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</si>
  <si>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</si>
  <si>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</si>
  <si>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</si>
  <si>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</si>
  <si>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</si>
  <si>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</si>
  <si>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</si>
  <si>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</si>
  <si>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</si>
  <si>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</si>
  <si>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</si>
  <si>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</si>
  <si>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</si>
  <si>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</si>
  <si>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</si>
  <si>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</si>
  <si>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</si>
  <si>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</si>
  <si>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</si>
  <si>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</si>
  <si>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</si>
  <si>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</si>
  <si>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</si>
  <si>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</si>
  <si>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</si>
  <si>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</si>
  <si>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</si>
  <si>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</si>
  <si>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</si>
  <si>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</si>
  <si>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</si>
  <si>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</si>
  <si>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</si>
  <si>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</si>
  <si>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</si>
  <si>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</si>
  <si>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</si>
  <si>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</si>
  <si>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</si>
  <si>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</si>
  <si>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</si>
  <si>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</si>
  <si>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</si>
  <si>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</si>
  <si>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</si>
  <si>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</si>
  <si>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</si>
  <si>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</si>
  <si>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</si>
  <si>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</si>
  <si>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</si>
  <si>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</si>
  <si>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</si>
  <si>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</si>
  <si>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</si>
  <si>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</si>
  <si>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</si>
  <si>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</si>
  <si>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</si>
  <si>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</si>
  <si>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</si>
  <si>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</si>
  <si>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</si>
  <si>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</si>
  <si>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</si>
  <si>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</si>
  <si>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</si>
  <si>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</si>
  <si>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</si>
  <si>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</si>
  <si>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</si>
  <si>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</si>
  <si>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</si>
  <si>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</si>
  <si>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</si>
  <si>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</si>
  <si>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</si>
  <si>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</si>
  <si>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</si>
  <si>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</si>
  <si>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</si>
  <si>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</si>
  <si>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</si>
  <si>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</si>
  <si>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</si>
  <si>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</si>
  <si>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</si>
  <si>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</si>
  <si>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</si>
  <si>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</si>
  <si>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</si>
  <si>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</si>
  <si>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</si>
  <si>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</si>
  <si>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</si>
  <si>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</si>
  <si>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</si>
  <si>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</si>
  <si>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</si>
  <si>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</si>
  <si>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</si>
  <si>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</si>
  <si>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</si>
  <si>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</si>
  <si>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</si>
  <si>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</si>
  <si>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</si>
  <si>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</si>
  <si>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</si>
  <si>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</si>
  <si>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</si>
  <si>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</si>
  <si>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</si>
  <si>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</si>
  <si>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</si>
  <si>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</si>
  <si>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</si>
  <si>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</si>
  <si>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</si>
  <si>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</si>
  <si>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</si>
  <si>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</si>
  <si>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</si>
  <si>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</si>
  <si>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</si>
  <si>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</si>
  <si>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</si>
  <si>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</si>
  <si>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</si>
  <si>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</si>
  <si>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</si>
  <si>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</si>
  <si>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</si>
  <si>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</si>
  <si>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</si>
  <si>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</si>
  <si>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</si>
  <si>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</si>
  <si>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</si>
  <si>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</si>
  <si>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</si>
  <si>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</si>
  <si>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</si>
  <si>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</si>
  <si>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</si>
  <si>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</si>
  <si>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</si>
  <si>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</si>
  <si>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</si>
  <si>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</si>
  <si>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</si>
  <si>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</si>
  <si>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</si>
  <si>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</si>
  <si>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</si>
  <si>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</si>
  <si>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</si>
  <si>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</si>
  <si>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</si>
  <si>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</si>
  <si>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</si>
  <si>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</si>
  <si>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</si>
  <si>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</si>
  <si>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</si>
  <si>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</si>
  <si>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</si>
  <si>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</si>
  <si>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</si>
  <si>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</si>
  <si>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</si>
  <si>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</si>
  <si>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</si>
  <si>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</si>
  <si>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</si>
  <si>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</si>
  <si>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</si>
  <si>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</si>
  <si>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</si>
  <si>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</si>
  <si>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</si>
  <si>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</si>
  <si>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</si>
  <si>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</si>
  <si>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</si>
  <si>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</si>
  <si>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</si>
  <si>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</si>
  <si>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</si>
  <si>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</si>
  <si>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</si>
  <si>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</si>
  <si>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</si>
  <si>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</si>
  <si>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</si>
  <si>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</si>
  <si>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</si>
  <si>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</si>
  <si>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</si>
  <si>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</si>
  <si>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</si>
  <si>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</si>
  <si>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</si>
  <si>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</si>
  <si>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</si>
  <si>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</si>
  <si>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</si>
  <si>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</si>
  <si>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</si>
  <si>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</si>
  <si>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</si>
  <si>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</si>
  <si>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</si>
  <si>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</si>
  <si>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</si>
  <si>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</si>
  <si>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</si>
  <si>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</si>
  <si>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</si>
  <si>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</si>
  <si>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</si>
  <si>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</si>
  <si>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</si>
  <si>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</si>
  <si>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</si>
  <si>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</si>
  <si>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</si>
  <si>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</si>
  <si>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</si>
  <si>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</si>
  <si>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</si>
  <si>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</si>
  <si>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</si>
  <si>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</si>
  <si>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</si>
  <si>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</si>
  <si>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</si>
  <si>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</si>
  <si>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</si>
  <si>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</si>
  <si>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</si>
  <si>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</si>
  <si>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</si>
  <si>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</si>
  <si>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</si>
  <si>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</si>
  <si>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</si>
  <si>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</si>
  <si>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</si>
  <si>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</si>
  <si>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</si>
  <si>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</si>
  <si>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</si>
  <si>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</si>
  <si>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</si>
  <si>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</si>
  <si>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</si>
  <si>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</si>
  <si>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</si>
  <si>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</si>
  <si>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</si>
  <si>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</si>
  <si>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</si>
  <si>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</si>
  <si>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</si>
  <si>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</si>
  <si>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</si>
  <si>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</si>
  <si>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</si>
  <si>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</si>
  <si>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</si>
  <si>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</si>
  <si>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</si>
  <si>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</si>
  <si>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</si>
  <si>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</si>
  <si>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</si>
  <si>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</si>
  <si>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</si>
  <si>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</si>
  <si>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</si>
  <si>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</si>
  <si>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</si>
  <si>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</si>
  <si>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</si>
  <si>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</si>
  <si>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</si>
  <si>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</si>
  <si>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</si>
  <si>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</si>
  <si>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</si>
  <si>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</si>
  <si>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</si>
  <si>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</si>
  <si>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</si>
  <si>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</si>
  <si>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</si>
  <si>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</si>
  <si>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</si>
  <si>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</si>
  <si>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</si>
  <si>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</si>
  <si>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</si>
  <si>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</si>
  <si>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</si>
  <si>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</si>
  <si>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</si>
  <si>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</si>
  <si>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</si>
  <si>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</si>
  <si>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</si>
  <si>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</si>
  <si>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</si>
  <si>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</si>
  <si>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</si>
  <si>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</si>
  <si>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</si>
  <si>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</si>
  <si>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</si>
  <si>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</si>
  <si>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</si>
  <si>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</si>
  <si>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</si>
  <si>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</si>
  <si>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</si>
  <si>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</si>
  <si>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</si>
  <si>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</si>
  <si>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</si>
  <si>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</si>
  <si>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</si>
  <si>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</si>
  <si>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</si>
  <si>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</si>
  <si>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</si>
  <si>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</si>
  <si>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</si>
  <si>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</si>
  <si>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</si>
  <si>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</si>
  <si>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</si>
  <si>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</si>
  <si>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</si>
  <si>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</si>
  <si>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</si>
  <si>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</si>
  <si>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</si>
  <si>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</si>
  <si>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</si>
  <si>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</si>
  <si>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</si>
  <si>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</si>
  <si>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</si>
  <si>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</si>
  <si>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</si>
  <si>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</si>
  <si>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</si>
  <si>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</si>
  <si>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</si>
  <si>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</si>
  <si>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</si>
  <si>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</si>
  <si>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</si>
  <si>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</si>
  <si>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</si>
  <si>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</si>
  <si>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</si>
  <si>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</si>
  <si>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</si>
  <si>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</si>
  <si>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</si>
  <si>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</si>
  <si>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</si>
  <si>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</si>
  <si>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</si>
  <si>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</si>
  <si>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</si>
  <si>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</si>
  <si>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</si>
  <si>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</si>
  <si>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</si>
  <si>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</si>
  <si>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</si>
  <si>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</si>
  <si>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</si>
  <si>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</si>
  <si>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</si>
  <si>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</si>
  <si>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</si>
  <si>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</si>
  <si>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</si>
  <si>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</si>
  <si>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</si>
  <si>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</si>
  <si>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</si>
  <si>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</si>
  <si>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</si>
  <si>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</si>
  <si>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</si>
  <si>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</si>
  <si>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</si>
  <si>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</si>
  <si>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</si>
  <si>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</si>
  <si>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</si>
  <si>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</si>
  <si>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</si>
  <si>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</si>
  <si>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</si>
  <si>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</si>
  <si>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</si>
  <si>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</si>
  <si>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</si>
  <si>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</si>
  <si>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</si>
  <si>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</si>
  <si>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</si>
  <si>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</si>
  <si>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</si>
  <si>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</si>
  <si>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</si>
  <si>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</si>
  <si>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</si>
  <si>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</si>
  <si>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</si>
  <si>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</si>
  <si>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</si>
  <si>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</si>
  <si>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</si>
  <si>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</si>
  <si>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</si>
  <si>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</si>
  <si>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</si>
  <si>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</si>
  <si>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</si>
  <si>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</si>
  <si>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</si>
  <si>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</si>
  <si>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</si>
  <si>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</si>
  <si>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</si>
  <si>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</si>
  <si>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</si>
  <si>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</si>
  <si>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</si>
  <si>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</si>
  <si>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</si>
  <si>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</si>
  <si>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</si>
  <si>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</si>
  <si>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</si>
  <si>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</si>
  <si>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</si>
  <si>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</si>
  <si>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</si>
  <si>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</si>
  <si>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</si>
  <si>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</si>
  <si>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</si>
  <si>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</si>
  <si>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</si>
  <si>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</si>
  <si>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</si>
  <si>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</si>
  <si>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</si>
  <si>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</si>
  <si>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</si>
  <si>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</si>
  <si>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</si>
  <si>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</si>
  <si>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</si>
  <si>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</si>
  <si>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</si>
  <si>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</si>
  <si>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</si>
  <si>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</si>
  <si>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</si>
  <si>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</si>
  <si>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</si>
  <si>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</si>
  <si>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</si>
  <si>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</si>
  <si>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</si>
  <si>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</si>
  <si>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</si>
  <si>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</si>
  <si>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</si>
  <si>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</si>
  <si>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</si>
  <si>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</si>
  <si>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</si>
  <si>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</si>
  <si>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</si>
  <si>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</si>
  <si>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</si>
  <si>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</si>
  <si>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</si>
  <si>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</si>
  <si>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</si>
  <si>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</si>
  <si>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</si>
  <si>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</si>
  <si>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</si>
  <si>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</si>
  <si>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</si>
  <si>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</si>
  <si>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</si>
  <si>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</si>
  <si>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</si>
  <si>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</si>
  <si>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</si>
  <si>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</si>
  <si>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</si>
  <si>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</si>
  <si>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</si>
  <si>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</si>
  <si>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</si>
  <si>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</si>
  <si>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</si>
  <si>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</si>
  <si>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</si>
  <si>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</si>
  <si>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</si>
  <si>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</si>
  <si>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</si>
  <si>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</si>
  <si>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</si>
  <si>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</si>
  <si>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</si>
  <si>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</si>
  <si>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</si>
  <si>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</si>
  <si>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</si>
  <si>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</si>
  <si>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</si>
  <si>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</si>
  <si>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</si>
  <si>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</si>
  <si>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</si>
  <si>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</si>
  <si>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</si>
  <si>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</si>
  <si>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</si>
  <si>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</si>
  <si>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</si>
  <si>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</si>
  <si>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</si>
  <si>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</si>
  <si>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</si>
  <si>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</si>
  <si>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</si>
  <si>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</si>
  <si>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</si>
  <si>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</si>
  <si>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</si>
  <si>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</si>
  <si>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</si>
  <si>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</si>
  <si>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</si>
  <si>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</si>
  <si>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</si>
  <si>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</si>
  <si>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</si>
  <si>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</si>
  <si>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</si>
  <si>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</si>
  <si>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</si>
  <si>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</si>
  <si>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</si>
  <si>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</si>
  <si>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</si>
  <si>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</si>
  <si>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</si>
  <si>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</si>
  <si>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</si>
  <si>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</si>
  <si>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</si>
  <si>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</si>
  <si>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</si>
  <si>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</si>
  <si>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</si>
  <si>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</si>
  <si>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</si>
  <si>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</si>
  <si>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</si>
  <si>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</si>
  <si>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</si>
  <si>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</si>
  <si>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</si>
  <si>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</si>
  <si>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</si>
  <si>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</si>
  <si>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</si>
  <si>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</si>
  <si>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</si>
  <si>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</si>
  <si>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</si>
  <si>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</si>
  <si>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</si>
  <si>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</si>
  <si>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</si>
  <si>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</si>
  <si>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</si>
  <si>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</si>
  <si>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</si>
  <si>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</si>
  <si>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</si>
  <si>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</si>
  <si>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</si>
  <si>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</si>
  <si>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</si>
  <si>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</si>
  <si>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</si>
  <si>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</si>
  <si>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</si>
  <si>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</si>
  <si>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</si>
  <si>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</si>
  <si>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</si>
  <si>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</si>
  <si>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</si>
  <si>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</si>
  <si>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</si>
  <si>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</si>
  <si>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</si>
  <si>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</si>
  <si>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</si>
  <si>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</si>
  <si>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</si>
  <si>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</si>
  <si>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</si>
  <si>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</si>
  <si>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</si>
  <si>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</si>
  <si>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</si>
  <si>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</si>
  <si>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</si>
  <si>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</si>
  <si>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</si>
  <si>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</si>
  <si>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</si>
  <si>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</si>
  <si>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</si>
  <si>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</si>
  <si>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</si>
  <si>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</si>
  <si>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</si>
  <si>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</si>
  <si>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</si>
  <si>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</si>
  <si>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</si>
  <si>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</si>
  <si>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</si>
  <si>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</si>
  <si>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</si>
  <si>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</si>
  <si>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</si>
  <si>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</si>
  <si>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</si>
  <si>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</si>
  <si>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</si>
  <si>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</si>
  <si>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</si>
  <si>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</si>
  <si>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</si>
  <si>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</si>
  <si>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</si>
  <si>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</si>
  <si>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</si>
  <si>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</si>
  <si>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</si>
  <si>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</si>
  <si>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</si>
  <si>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</si>
  <si>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</si>
  <si>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</si>
  <si>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</si>
  <si>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</si>
  <si>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</si>
  <si>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</si>
  <si>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</si>
  <si>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</si>
  <si>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</si>
  <si>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</si>
  <si>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</si>
  <si>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</si>
  <si>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</si>
  <si>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</si>
  <si>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</si>
  <si>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</si>
  <si>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</si>
  <si>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</si>
  <si>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</si>
  <si>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</si>
  <si>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</si>
  <si>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</si>
  <si>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</si>
  <si>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</si>
  <si>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</si>
  <si>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</si>
  <si>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</si>
  <si>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</si>
  <si>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</si>
  <si>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</si>
  <si>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</si>
  <si>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</si>
  <si>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</si>
  <si>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</si>
  <si>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</si>
  <si>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</si>
  <si>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</si>
  <si>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</si>
  <si>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</si>
  <si>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</si>
  <si>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</si>
  <si>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</si>
  <si>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</si>
  <si>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</si>
  <si>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</si>
  <si>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</si>
  <si>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</si>
  <si>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</si>
  <si>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</si>
  <si>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</si>
  <si>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</si>
  <si>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</si>
  <si>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</si>
  <si>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</si>
  <si>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</si>
  <si>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</si>
  <si>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</si>
  <si>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</si>
  <si>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</si>
  <si>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</si>
  <si>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</si>
  <si>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</si>
  <si>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</si>
  <si>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</si>
  <si>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</si>
  <si>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</si>
  <si>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</si>
  <si>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</si>
  <si>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</si>
  <si>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</si>
  <si>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</si>
  <si>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</si>
  <si>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</si>
  <si>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</si>
  <si>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</si>
  <si>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</si>
  <si>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</si>
  <si>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</si>
  <si>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</si>
  <si>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</si>
  <si>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</si>
  <si>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</si>
  <si>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</si>
  <si>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</si>
  <si>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</si>
  <si>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</si>
  <si>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</si>
  <si>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</si>
  <si>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</si>
  <si>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</si>
  <si>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</si>
  <si>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</si>
  <si>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</si>
  <si>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</si>
  <si>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</si>
  <si>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</si>
  <si>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</si>
  <si>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</si>
  <si>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</si>
  <si>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</si>
  <si>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</si>
  <si>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</si>
  <si>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</si>
  <si>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</si>
  <si>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</si>
  <si>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</si>
  <si>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</si>
  <si>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</si>
  <si>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</si>
  <si>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</si>
  <si>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</si>
  <si>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</si>
  <si>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</si>
  <si>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</si>
  <si>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</si>
  <si>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</si>
  <si>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</si>
  <si>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</si>
  <si>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</si>
  <si>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</si>
  <si>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</si>
  <si>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</si>
  <si>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</si>
  <si>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</si>
  <si>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</si>
  <si>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</si>
  <si>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</si>
  <si>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</si>
  <si>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</si>
  <si>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</si>
  <si>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</si>
  <si>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</si>
  <si>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</si>
  <si>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</si>
  <si>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</si>
  <si>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</si>
  <si>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</si>
  <si>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</si>
  <si>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</si>
  <si>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</si>
  <si>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</si>
  <si>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</si>
  <si>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</si>
  <si>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</si>
  <si>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</si>
  <si>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</si>
  <si>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</si>
  <si>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</si>
  <si>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</si>
  <si>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</si>
  <si>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</si>
  <si>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</si>
  <si>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</si>
  <si>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</si>
  <si>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</si>
  <si>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</si>
  <si>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</si>
  <si>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</si>
  <si>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</si>
  <si>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</si>
  <si>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</si>
  <si>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</si>
  <si>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</si>
  <si>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</si>
  <si>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</si>
  <si>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</si>
  <si>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</si>
  <si>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</si>
  <si>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</si>
  <si>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</si>
  <si>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</si>
  <si>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</si>
  <si>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</si>
  <si>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</si>
  <si>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</si>
  <si>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</si>
  <si>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</si>
  <si>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</si>
  <si>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</si>
  <si>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</si>
  <si>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</si>
  <si>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</si>
  <si>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</si>
  <si>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</si>
  <si>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</si>
  <si>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</si>
  <si>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</si>
  <si>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</si>
  <si>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</si>
  <si>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</si>
  <si>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</si>
  <si>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</si>
  <si>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</si>
  <si>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</si>
  <si>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</si>
  <si>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</si>
  <si>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</si>
  <si>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</si>
  <si>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</si>
  <si>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</si>
  <si>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</si>
  <si>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</si>
  <si>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</si>
  <si>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</si>
  <si>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</si>
  <si>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</si>
  <si>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</si>
  <si>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</si>
  <si>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</si>
  <si>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</si>
  <si>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</si>
  <si>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</si>
  <si>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</si>
  <si>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</si>
  <si>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</si>
  <si>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</si>
  <si>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</si>
  <si>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</si>
  <si>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</si>
  <si>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</si>
  <si>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</si>
  <si>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</si>
  <si>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</si>
  <si>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</si>
  <si>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</si>
  <si>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</si>
  <si>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</si>
  <si>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</si>
  <si>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</si>
  <si>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</si>
  <si>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</si>
  <si>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</si>
  <si>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</si>
  <si>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</si>
  <si>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</si>
  <si>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</si>
  <si>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</si>
  <si>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</si>
  <si>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</si>
  <si>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</si>
  <si>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</si>
  <si>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</si>
  <si>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</si>
  <si>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</si>
  <si>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</si>
  <si>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</si>
  <si>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</si>
  <si>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</si>
  <si>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</si>
  <si>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</si>
  <si>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</si>
  <si>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</si>
  <si>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</si>
  <si>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</si>
  <si>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</si>
  <si>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</si>
  <si>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</si>
  <si>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</si>
  <si>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</si>
  <si>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</si>
  <si>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</si>
  <si>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</si>
  <si>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</si>
  <si>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</si>
  <si>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</si>
  <si>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</si>
  <si>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</si>
  <si>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</si>
  <si>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</si>
  <si>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</si>
  <si>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</si>
  <si>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</si>
  <si>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</si>
  <si>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</si>
  <si>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</si>
  <si>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</si>
  <si>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</si>
  <si>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</si>
  <si>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</si>
  <si>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</si>
  <si>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</si>
  <si>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</si>
  <si>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</si>
  <si>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</si>
  <si>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</si>
  <si>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</si>
  <si>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</si>
  <si>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</si>
  <si>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</si>
  <si>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</si>
  <si>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</si>
  <si>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</si>
  <si>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</si>
  <si>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</si>
  <si>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</si>
  <si>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</si>
  <si>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</si>
  <si>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</si>
  <si>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</si>
  <si>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</si>
  <si>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</si>
  <si>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</si>
  <si>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</si>
  <si>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</si>
  <si>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</si>
  <si>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</si>
  <si>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</si>
  <si>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</si>
  <si>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</si>
  <si>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</si>
  <si>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</si>
  <si>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</si>
  <si>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</si>
  <si>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</si>
  <si>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</si>
  <si>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</si>
  <si>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</si>
  <si>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</si>
  <si>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</si>
  <si>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</si>
  <si>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</si>
  <si>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</si>
  <si>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</si>
  <si>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</si>
  <si>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</si>
  <si>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</si>
  <si>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</si>
  <si>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</si>
  <si>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</si>
  <si>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</si>
  <si>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</si>
  <si>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</si>
  <si>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</si>
  <si>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</si>
  <si>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</si>
  <si>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</si>
  <si>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</si>
  <si>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</si>
  <si>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</si>
  <si>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</si>
  <si>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</si>
  <si>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</si>
  <si>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</si>
  <si>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</si>
  <si>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</si>
  <si>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</si>
  <si>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</si>
  <si>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</si>
  <si>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</si>
  <si>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</si>
  <si>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</si>
  <si>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</si>
  <si>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</si>
  <si>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</si>
  <si>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</si>
  <si>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</si>
  <si>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</si>
  <si>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</si>
  <si>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</si>
  <si>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</si>
  <si>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</si>
  <si>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</si>
  <si>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</si>
  <si>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</si>
  <si>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</si>
  <si>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</si>
  <si>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</si>
  <si>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</si>
  <si>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</si>
  <si>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</si>
  <si>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</si>
  <si>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</si>
  <si>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</si>
  <si>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</si>
  <si>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</si>
  <si>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</si>
  <si>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</si>
  <si>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</si>
  <si>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</si>
  <si>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</si>
  <si>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</si>
  <si>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</si>
  <si>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</si>
  <si>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</si>
  <si>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</si>
  <si>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</si>
  <si>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</si>
  <si>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</si>
  <si>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</si>
  <si>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</si>
  <si>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</si>
  <si>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</si>
  <si>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</si>
  <si>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</si>
  <si>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</si>
  <si>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</si>
  <si>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</si>
  <si>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</si>
  <si>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</si>
  <si>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</si>
  <si>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</si>
  <si>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</si>
  <si>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</si>
  <si>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</si>
  <si>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</si>
  <si>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</si>
  <si>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</si>
  <si>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</si>
  <si>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</si>
  <si>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</si>
  <si>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</si>
  <si>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</si>
  <si>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</si>
  <si>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</si>
  <si>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</si>
  <si>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</si>
  <si>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</si>
  <si>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</si>
  <si>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</si>
  <si>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</si>
  <si>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</si>
  <si>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</si>
  <si>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</si>
  <si>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</si>
  <si>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</si>
  <si>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</si>
  <si>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</si>
  <si>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</si>
  <si>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</si>
  <si>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</si>
  <si>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</si>
  <si>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</si>
  <si>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</si>
  <si>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</si>
  <si>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</si>
  <si>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</si>
  <si>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</si>
  <si>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</si>
  <si>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</si>
  <si>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</si>
  <si>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</si>
  <si>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</si>
  <si>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</si>
  <si>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</si>
  <si>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</si>
  <si>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</si>
  <si>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</si>
  <si>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</si>
  <si>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</si>
  <si>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</si>
  <si>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</si>
  <si>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</si>
  <si>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</si>
  <si>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</si>
  <si>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</si>
  <si>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</si>
  <si>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</si>
  <si>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</si>
  <si>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</si>
  <si>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</si>
  <si>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</si>
  <si>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</si>
  <si>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</si>
  <si>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</si>
  <si>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</si>
  <si>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</si>
  <si>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</si>
  <si>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</si>
  <si>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</si>
  <si>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</si>
  <si>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</si>
  <si>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</si>
  <si>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</si>
  <si>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</si>
  <si>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</si>
  <si>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</si>
  <si>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</si>
  <si>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</si>
  <si>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</si>
  <si>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</si>
  <si>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</si>
  <si>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</si>
  <si>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</si>
  <si>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</si>
  <si>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</si>
  <si>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</si>
  <si>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</si>
  <si>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</si>
  <si>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</si>
  <si>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</si>
  <si>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</si>
  <si>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</si>
  <si>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</si>
  <si>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</si>
  <si>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</si>
  <si>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</si>
  <si>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</si>
  <si>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</si>
  <si>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</si>
  <si>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</si>
  <si>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</si>
  <si>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</si>
  <si>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</si>
  <si>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</si>
  <si>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</si>
  <si>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</si>
  <si>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</si>
  <si>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</si>
  <si>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</si>
  <si>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</si>
  <si>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</si>
  <si>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</si>
  <si>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</si>
  <si>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</si>
  <si>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</si>
  <si>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</si>
  <si>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</si>
  <si>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</si>
  <si>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</si>
  <si>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</si>
  <si>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</si>
  <si>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</si>
  <si>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</si>
  <si>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</si>
  <si>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</si>
  <si>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</si>
  <si>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</si>
  <si>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</si>
  <si>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</si>
  <si>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</si>
  <si>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</si>
  <si>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</si>
  <si>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</si>
  <si>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</si>
  <si>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</si>
  <si>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</si>
  <si>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</si>
  <si>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</si>
  <si>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</si>
  <si>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</si>
  <si>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</si>
  <si>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</si>
  <si>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</si>
  <si>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</si>
  <si>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</si>
  <si>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</si>
  <si>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</si>
  <si>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</si>
  <si>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</si>
  <si>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</si>
  <si>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</si>
  <si>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</si>
  <si>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</si>
  <si>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</si>
  <si>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</si>
  <si>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</si>
  <si>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</si>
  <si>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</si>
  <si>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</si>
  <si>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</si>
  <si>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</si>
  <si>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</si>
  <si>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</si>
  <si>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</si>
  <si>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</si>
  <si>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</si>
  <si>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</si>
  <si>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</si>
  <si>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</si>
  <si>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</si>
  <si>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</si>
  <si>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</si>
  <si>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</si>
  <si>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</si>
  <si>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</si>
  <si>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</si>
  <si>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</si>
  <si>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</si>
  <si>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</si>
  <si>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</si>
  <si>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</si>
  <si>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</si>
  <si>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</si>
  <si>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</si>
  <si>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</si>
  <si>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</si>
  <si>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</si>
  <si>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</si>
  <si>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</si>
  <si>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</si>
  <si>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</si>
  <si>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</si>
  <si>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</si>
  <si>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</si>
  <si>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</si>
  <si>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</si>
  <si>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</si>
  <si>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</si>
  <si>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</si>
  <si>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</si>
  <si>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</si>
  <si>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</si>
  <si>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</si>
  <si>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</si>
  <si>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</si>
  <si>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</si>
  <si>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</si>
  <si>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</si>
  <si>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</si>
  <si>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</si>
  <si>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</si>
  <si>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</si>
  <si>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</si>
  <si>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</si>
  <si>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</si>
  <si>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</si>
  <si>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</si>
  <si>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</si>
  <si>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</si>
  <si>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</si>
  <si>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</si>
  <si>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</si>
  <si>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</si>
  <si>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</si>
  <si>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</si>
  <si>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</si>
  <si>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</si>
  <si>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</si>
  <si>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</si>
  <si>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</si>
  <si>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</si>
  <si>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</si>
  <si>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</si>
  <si>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</si>
  <si>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</si>
  <si>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</si>
  <si>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</si>
  <si>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</si>
  <si>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</si>
  <si>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</si>
  <si>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</si>
  <si>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</si>
  <si>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</si>
  <si>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</si>
  <si>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</si>
  <si>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</si>
  <si>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</si>
  <si>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</si>
  <si>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</si>
  <si>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</si>
  <si>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</si>
  <si>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</si>
  <si>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</si>
  <si>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</si>
  <si>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</si>
  <si>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</si>
  <si>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</si>
  <si>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</si>
  <si>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</si>
  <si>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</si>
  <si>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</si>
  <si>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</si>
  <si>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</si>
  <si>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</si>
  <si>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</si>
  <si>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</si>
  <si>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</si>
  <si>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</si>
  <si>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</si>
  <si>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</si>
  <si>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</si>
  <si>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</si>
  <si>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</si>
  <si>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</si>
  <si>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</si>
  <si>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</si>
  <si>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</si>
  <si>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</si>
  <si>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</si>
  <si>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</si>
  <si>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</si>
  <si>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</si>
  <si>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</si>
  <si>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</si>
  <si>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</si>
  <si>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</si>
  <si>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</si>
  <si>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</si>
  <si>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</si>
  <si>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</si>
  <si>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</si>
  <si>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</si>
  <si>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</si>
  <si>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</si>
  <si>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</si>
  <si>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</si>
  <si>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</si>
  <si>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</si>
  <si>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</si>
  <si>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</si>
  <si>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</si>
  <si>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</si>
  <si>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</si>
  <si>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</si>
  <si>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</si>
  <si>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</si>
  <si>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</si>
  <si>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</si>
  <si>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</si>
  <si>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</si>
  <si>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</si>
  <si>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</si>
  <si>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</si>
  <si>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</si>
  <si>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</si>
  <si>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</si>
  <si>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</si>
  <si>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</si>
  <si>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</si>
  <si>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</si>
  <si>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</si>
  <si>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</si>
  <si>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</si>
  <si>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</si>
  <si>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</si>
  <si>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</si>
  <si>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</si>
  <si>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</si>
  <si>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</si>
  <si>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</si>
  <si>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</si>
  <si>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</si>
  <si>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</si>
  <si>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</si>
  <si>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</si>
  <si>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</si>
  <si>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</si>
  <si>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</si>
  <si>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</si>
  <si>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</si>
  <si>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</si>
  <si>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</si>
  <si>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</si>
  <si>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</si>
  <si>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</si>
  <si>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</si>
  <si>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</si>
  <si>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</si>
  <si>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</si>
  <si>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</si>
  <si>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</si>
  <si>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</si>
  <si>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</si>
  <si>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</si>
  <si>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</si>
  <si>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</si>
  <si>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</si>
  <si>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</si>
  <si>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</si>
  <si>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</si>
  <si>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</si>
  <si>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</si>
  <si>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</si>
  <si>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</si>
  <si>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</si>
  <si>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</si>
  <si>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</si>
  <si>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</si>
  <si>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</si>
  <si>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</si>
  <si>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</si>
  <si>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</si>
  <si>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</si>
  <si>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</si>
  <si>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</si>
  <si>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</si>
  <si>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</si>
  <si>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</si>
  <si>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</si>
  <si>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</si>
  <si>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</si>
  <si>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</si>
  <si>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</si>
  <si>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</si>
  <si>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</si>
  <si>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</si>
  <si>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</si>
  <si>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</si>
  <si>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</si>
  <si>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</si>
  <si>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</si>
  <si>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</si>
  <si>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</si>
  <si>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</si>
  <si>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</si>
  <si>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</si>
  <si>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</si>
  <si>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</si>
  <si>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</si>
  <si>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</si>
  <si>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</si>
  <si>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</si>
  <si>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</si>
  <si>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</si>
  <si>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</si>
  <si>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</si>
  <si>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</si>
  <si>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</si>
  <si>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</si>
  <si>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</si>
  <si>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</si>
  <si>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</si>
  <si>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</si>
  <si>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</si>
  <si>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</si>
  <si>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</si>
  <si>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</si>
  <si>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</si>
  <si>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</si>
  <si>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</si>
  <si>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</si>
  <si>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</si>
  <si>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</si>
  <si>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</si>
  <si>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</si>
  <si>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</si>
  <si>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</si>
  <si>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</si>
  <si>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</si>
  <si>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</si>
  <si>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</si>
  <si>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</si>
  <si>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</si>
  <si>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</si>
  <si>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</si>
  <si>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</si>
  <si>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</si>
  <si>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</si>
  <si>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</si>
  <si>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</si>
  <si>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</si>
  <si>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</si>
  <si>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</si>
  <si>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</si>
  <si>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</si>
  <si>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</si>
  <si>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</si>
  <si>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</si>
  <si>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</si>
  <si>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</si>
  <si>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</si>
  <si>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</si>
  <si>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</si>
  <si>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</si>
  <si>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</si>
  <si>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</si>
  <si>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</si>
  <si>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</si>
  <si>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</si>
  <si>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</si>
  <si>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</si>
  <si>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</si>
  <si>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</si>
  <si>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</si>
  <si>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</si>
  <si>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</si>
  <si>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</si>
  <si>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</si>
  <si>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</si>
  <si>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</si>
  <si>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</si>
  <si>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</si>
  <si>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</si>
  <si>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</si>
  <si>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</si>
  <si>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</si>
  <si>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</si>
  <si>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</si>
  <si>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</si>
  <si>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</si>
  <si>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</si>
  <si>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</si>
  <si>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</si>
  <si>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</si>
  <si>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</si>
  <si>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</si>
  <si>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</si>
  <si>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</si>
  <si>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</si>
  <si>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</si>
  <si>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</si>
  <si>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</si>
  <si>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</si>
  <si>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</si>
  <si>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</si>
  <si>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</si>
  <si>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</si>
  <si>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</si>
  <si>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</si>
  <si>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</si>
  <si>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</si>
  <si>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</si>
  <si>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</si>
  <si>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</si>
  <si>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</si>
  <si>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</si>
  <si>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</si>
  <si>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</si>
  <si>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</si>
  <si>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</si>
  <si>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</si>
  <si>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</si>
  <si>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</si>
  <si>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</si>
  <si>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</si>
  <si>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</si>
  <si>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</si>
  <si>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</si>
  <si>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</si>
  <si>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</si>
  <si>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</si>
  <si>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</si>
  <si>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</si>
  <si>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</si>
  <si>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</si>
  <si>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</si>
  <si>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</si>
  <si>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</si>
  <si>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</si>
  <si>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</si>
  <si>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</si>
  <si>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</si>
  <si>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</si>
  <si>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</si>
  <si>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</si>
  <si>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</si>
  <si>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</si>
  <si>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</si>
  <si>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</si>
  <si>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</si>
  <si>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</si>
  <si>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</si>
  <si>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</si>
  <si>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</si>
  <si>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</si>
  <si>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</si>
  <si>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</si>
  <si>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</si>
  <si>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</si>
  <si>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</si>
  <si>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</si>
  <si>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</si>
  <si>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</si>
  <si>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</si>
  <si>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</si>
  <si>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</si>
  <si>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</si>
  <si>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</si>
  <si>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</si>
  <si>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</si>
  <si>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</si>
  <si>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</si>
  <si>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</si>
  <si>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</si>
  <si>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</si>
  <si>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</si>
  <si>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</si>
  <si>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</si>
  <si>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</si>
  <si>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</si>
  <si>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</si>
  <si>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</si>
  <si>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</si>
  <si>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</si>
  <si>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</si>
  <si>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</si>
  <si>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</si>
  <si>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</si>
  <si>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</si>
  <si>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</si>
  <si>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</si>
  <si>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</si>
  <si>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</si>
  <si>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</si>
  <si>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</si>
  <si>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</si>
  <si>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</si>
  <si>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</si>
  <si>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</si>
  <si>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</si>
  <si>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</si>
  <si>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</si>
  <si>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</si>
  <si>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</si>
  <si>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</si>
  <si>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</si>
  <si>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</si>
  <si>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</si>
  <si>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</si>
  <si>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</si>
  <si>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</si>
  <si>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</si>
  <si>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</si>
  <si>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</si>
  <si>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</si>
  <si>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</si>
  <si>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</si>
  <si>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</si>
  <si>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</si>
  <si>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</si>
  <si>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</si>
  <si>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</si>
  <si>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</si>
  <si>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</si>
  <si>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</si>
  <si>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</si>
  <si>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</si>
  <si>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</si>
  <si>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</si>
  <si>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</si>
  <si>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</si>
  <si>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</si>
  <si>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</si>
  <si>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</si>
  <si>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</si>
  <si>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</si>
  <si>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</si>
  <si>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</si>
  <si>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</si>
  <si>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</si>
  <si>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</si>
  <si>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</si>
  <si>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</si>
  <si>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</si>
  <si>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</si>
  <si>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</si>
  <si>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</si>
  <si>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</si>
  <si>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</si>
  <si>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</si>
  <si>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</si>
  <si>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</si>
  <si>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</si>
  <si>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</si>
  <si>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</si>
  <si>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</si>
  <si>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</si>
  <si>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</si>
  <si>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</si>
  <si>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</si>
  <si>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</si>
  <si>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</si>
  <si>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</si>
  <si>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</si>
  <si>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</si>
  <si>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</si>
  <si>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</si>
  <si>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</si>
  <si>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</si>
  <si>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</si>
  <si>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</si>
  <si>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</si>
  <si>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</si>
  <si>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</si>
  <si>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</si>
  <si>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</si>
  <si>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</si>
  <si>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</si>
  <si>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</si>
  <si>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</si>
  <si>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</si>
  <si>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</si>
  <si>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</si>
  <si>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</si>
  <si>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</si>
  <si>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</si>
  <si>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</si>
  <si>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</si>
  <si>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</si>
  <si>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</si>
  <si>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</si>
  <si>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</si>
  <si>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</si>
  <si>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</si>
  <si>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</si>
  <si>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</si>
  <si>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</si>
  <si>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</si>
  <si>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</si>
  <si>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</si>
  <si>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</si>
  <si>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</si>
  <si>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</si>
  <si>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</si>
  <si>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</si>
  <si>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</si>
  <si>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</si>
  <si>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</si>
  <si>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</si>
  <si>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</si>
  <si>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</si>
  <si>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</si>
  <si>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</si>
  <si>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</si>
  <si>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</si>
  <si>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</si>
  <si>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</si>
  <si>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</si>
  <si>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</si>
  <si>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</si>
  <si>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</si>
  <si>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</si>
  <si>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</si>
  <si>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</si>
  <si>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</si>
  <si>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</si>
  <si>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</si>
  <si>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</si>
  <si>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</si>
  <si>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</si>
  <si>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</si>
  <si>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</si>
  <si>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</si>
  <si>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</si>
  <si>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</si>
  <si>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</si>
  <si>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</si>
  <si>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</si>
  <si>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</si>
  <si>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</si>
  <si>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</si>
  <si>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</si>
  <si>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</si>
  <si>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</si>
  <si>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</si>
  <si>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</si>
  <si>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</si>
  <si>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</si>
  <si>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</si>
  <si>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</si>
  <si>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</si>
  <si>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</si>
  <si>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</si>
  <si>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</si>
  <si>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</si>
  <si>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</si>
  <si>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</si>
  <si>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</si>
  <si>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</si>
  <si>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</si>
  <si>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</si>
  <si>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</si>
  <si>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</si>
  <si>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</si>
  <si>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</si>
  <si>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</si>
  <si>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</si>
  <si>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</si>
  <si>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</si>
  <si>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</si>
  <si>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</si>
  <si>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</si>
  <si>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</si>
  <si>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</si>
  <si>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</si>
  <si>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</si>
  <si>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</si>
  <si>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</si>
  <si>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</si>
  <si>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</si>
  <si>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</si>
  <si>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</si>
  <si>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</si>
  <si>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</si>
  <si>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</si>
  <si>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</si>
  <si>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</si>
  <si>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</si>
  <si>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</si>
  <si>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</si>
  <si>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</si>
  <si>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</si>
  <si>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</si>
  <si>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</si>
  <si>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</si>
  <si>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</si>
  <si>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</si>
  <si>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</si>
  <si>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</si>
  <si>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</si>
  <si>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</si>
  <si>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</si>
  <si>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</si>
  <si>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</si>
  <si>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</si>
  <si>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</si>
  <si>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</si>
  <si>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</si>
  <si>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</si>
  <si>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</si>
  <si>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</si>
  <si>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</si>
  <si>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</si>
  <si>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</si>
  <si>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</si>
  <si>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</si>
  <si>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</si>
  <si>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</si>
  <si>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</si>
  <si>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</si>
  <si>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</si>
  <si>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</si>
  <si>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</si>
  <si>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</si>
  <si>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</si>
  <si>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</si>
  <si>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</si>
  <si>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</si>
  <si>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</si>
  <si>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</si>
  <si>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</si>
  <si>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</si>
  <si>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</si>
  <si>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</si>
  <si>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</si>
  <si>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</si>
  <si>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</si>
  <si>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</si>
  <si>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</si>
  <si>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</si>
  <si>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</si>
  <si>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</si>
  <si>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</si>
  <si>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</si>
  <si>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</si>
  <si>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</si>
  <si>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</si>
  <si>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</si>
  <si>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</si>
  <si>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</si>
  <si>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</si>
  <si>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</si>
  <si>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</si>
  <si>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</si>
  <si>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</si>
  <si>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</si>
  <si>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</si>
  <si>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</si>
  <si>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</si>
  <si>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</si>
  <si>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</si>
  <si>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</si>
  <si>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</si>
  <si>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</si>
  <si>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</si>
  <si>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</si>
  <si>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</si>
  <si>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</si>
  <si>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</si>
  <si>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</si>
  <si>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</si>
  <si>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</si>
  <si>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</si>
  <si>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</si>
  <si>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</si>
  <si>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</si>
  <si>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</si>
  <si>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</si>
  <si>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</si>
  <si>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</si>
  <si>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</si>
  <si>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</si>
  <si>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</si>
  <si>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</si>
  <si>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</si>
  <si>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</si>
  <si>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</si>
  <si>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</si>
  <si>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</si>
  <si>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</si>
  <si>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</si>
  <si>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</si>
  <si>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</si>
  <si>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</si>
  <si>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</si>
  <si>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</si>
  <si>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</si>
  <si>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</si>
  <si>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</si>
  <si>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</si>
  <si>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</si>
  <si>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</si>
  <si>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</si>
  <si>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</si>
  <si>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</si>
  <si>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</si>
  <si>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</si>
  <si>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</si>
  <si>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</si>
  <si>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</si>
  <si>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</si>
  <si>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</si>
  <si>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</si>
  <si>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</si>
  <si>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</si>
  <si>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</si>
  <si>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</si>
  <si>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</si>
  <si>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</si>
  <si>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</si>
  <si>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</si>
  <si>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</si>
  <si>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</si>
  <si>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</si>
  <si>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</si>
  <si>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</si>
  <si>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</si>
  <si>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</si>
  <si>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</si>
  <si>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</si>
  <si>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</si>
  <si>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</si>
  <si>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</si>
  <si>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</si>
  <si>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</si>
  <si>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</si>
  <si>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</si>
  <si>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</si>
  <si>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</si>
  <si>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</si>
  <si>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</si>
  <si>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</si>
  <si>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</si>
  <si>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</si>
  <si>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</si>
  <si>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</si>
  <si>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</si>
  <si>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</si>
  <si>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</si>
  <si>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</si>
  <si>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</si>
  <si>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</si>
  <si>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</si>
  <si>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</si>
  <si>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</si>
  <si>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</si>
  <si>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</si>
  <si>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</si>
  <si>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</si>
  <si>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</si>
  <si>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</si>
  <si>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</si>
  <si>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</si>
  <si>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</si>
  <si>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</si>
  <si>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</si>
  <si>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</si>
  <si>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</si>
  <si>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</si>
  <si>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</si>
  <si>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</si>
  <si>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</si>
  <si>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</si>
  <si>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</si>
  <si>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</si>
  <si>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</si>
  <si>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</si>
  <si>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</si>
  <si>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</si>
  <si>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</si>
  <si>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</si>
  <si>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</si>
  <si>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</si>
  <si>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</si>
  <si>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</si>
  <si>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</si>
  <si>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</si>
  <si>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</si>
  <si>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</si>
  <si>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</si>
  <si>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</si>
  <si>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</si>
  <si>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</si>
  <si>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</si>
  <si>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</si>
  <si>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</si>
  <si>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</si>
  <si>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</si>
  <si>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</si>
  <si>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</si>
  <si>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</si>
  <si>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</si>
  <si>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</si>
  <si>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</si>
  <si>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</si>
  <si>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</si>
  <si>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</si>
  <si>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</si>
  <si>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</si>
  <si>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</si>
  <si>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</si>
  <si>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</si>
  <si>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</si>
  <si>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</si>
  <si>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</si>
  <si>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</si>
  <si>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</si>
  <si>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</si>
  <si>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</si>
  <si>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</si>
  <si>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</si>
  <si>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</si>
  <si>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</si>
  <si>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</si>
  <si>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</si>
  <si>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</si>
  <si>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</si>
  <si>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</si>
  <si>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</si>
  <si>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</si>
  <si>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</si>
  <si>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</si>
  <si>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</si>
  <si>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</si>
  <si>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</si>
  <si>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</si>
  <si>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</si>
  <si>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</si>
  <si>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</si>
  <si>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</si>
  <si>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</si>
  <si>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</si>
  <si>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</si>
  <si>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</si>
  <si>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</si>
  <si>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</si>
  <si>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</si>
  <si>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</si>
  <si>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</si>
  <si>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</si>
  <si>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</si>
  <si>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</si>
  <si>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</si>
  <si>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</si>
  <si>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</si>
  <si>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</si>
  <si>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</si>
  <si>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</si>
  <si>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</si>
  <si>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</si>
  <si>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</si>
  <si>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</si>
  <si>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</si>
  <si>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</si>
  <si>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</si>
  <si>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</si>
  <si>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</si>
  <si>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</si>
  <si>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</si>
  <si>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</si>
  <si>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</si>
  <si>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</si>
  <si>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</si>
  <si>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</si>
  <si>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</si>
  <si>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</si>
  <si>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</si>
  <si>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</si>
  <si>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</si>
  <si>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</si>
  <si>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</si>
  <si>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</si>
  <si>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</si>
  <si>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</si>
  <si>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</si>
  <si>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</si>
  <si>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</si>
  <si>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</si>
  <si>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</si>
  <si>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</si>
  <si>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</si>
  <si>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</si>
  <si>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</si>
  <si>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</si>
  <si>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</si>
  <si>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</si>
  <si>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</si>
  <si>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</si>
  <si>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</si>
  <si>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</si>
  <si>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</si>
  <si>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</si>
  <si>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</si>
  <si>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</si>
  <si>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</si>
  <si>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</si>
  <si>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</si>
  <si>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</si>
  <si>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</si>
  <si>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</si>
  <si>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</si>
  <si>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</si>
  <si>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</si>
  <si>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</si>
  <si>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</si>
  <si>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</si>
  <si>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</si>
  <si>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</si>
  <si>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</si>
  <si>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</si>
  <si>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</si>
  <si>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</si>
  <si>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</si>
  <si>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</si>
  <si>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</si>
  <si>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</si>
  <si>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</si>
  <si>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</si>
  <si>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</si>
  <si>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</si>
  <si>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</si>
  <si>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</si>
  <si>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</si>
  <si>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</si>
  <si>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</si>
  <si>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</si>
  <si>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</si>
  <si>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</si>
  <si>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</si>
  <si>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</si>
  <si>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</si>
  <si>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</si>
  <si>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</si>
  <si>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</si>
  <si>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</si>
  <si>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</si>
  <si>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</si>
  <si>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</si>
  <si>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</si>
  <si>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</si>
  <si>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</si>
  <si>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</si>
  <si>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</si>
  <si>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</si>
  <si>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</si>
  <si>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</si>
  <si>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</si>
  <si>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</si>
  <si>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</si>
  <si>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</si>
  <si>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</si>
  <si>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</si>
  <si>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</si>
  <si>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</si>
  <si>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</si>
  <si>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</si>
  <si>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</si>
  <si>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</si>
  <si>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</si>
  <si>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</si>
  <si>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</si>
  <si>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</si>
  <si>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</si>
  <si>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</si>
  <si>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</si>
  <si>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</si>
  <si>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</si>
  <si>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</si>
  <si>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</si>
  <si>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</si>
  <si>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</si>
  <si>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</si>
  <si>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</si>
  <si>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</si>
  <si>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</si>
  <si>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</si>
  <si>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</si>
  <si>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</si>
  <si>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</si>
  <si>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</si>
  <si>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</si>
  <si>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</si>
  <si>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</si>
  <si>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</si>
  <si>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</si>
  <si>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</si>
  <si>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</si>
  <si>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</si>
  <si>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</si>
  <si>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</si>
  <si>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</si>
  <si>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</si>
  <si>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</si>
  <si>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</si>
  <si>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</si>
  <si>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</si>
  <si>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</si>
  <si>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</si>
  <si>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</si>
  <si>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</si>
  <si>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</si>
  <si>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</si>
  <si>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</si>
  <si>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</si>
  <si>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</si>
  <si>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</si>
  <si>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</si>
  <si>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</si>
  <si>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</si>
  <si>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</si>
  <si>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</si>
  <si>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</si>
  <si>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</si>
  <si>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</si>
  <si>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</si>
  <si>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</si>
  <si>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</si>
  <si>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</si>
  <si>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</si>
  <si>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</si>
  <si>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</si>
  <si>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</si>
  <si>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</si>
  <si>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</si>
  <si>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</si>
  <si>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</si>
  <si>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</si>
  <si>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</si>
  <si>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</si>
  <si>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</si>
  <si>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</si>
  <si>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</si>
  <si>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</si>
  <si>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</si>
  <si>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</si>
  <si>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</si>
  <si>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</si>
  <si>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</si>
  <si>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</si>
  <si>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</si>
  <si>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</si>
  <si>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</si>
  <si>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</si>
  <si>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</si>
  <si>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</si>
  <si>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</si>
  <si>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</si>
  <si>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</si>
  <si>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</si>
  <si>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</si>
  <si>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</si>
  <si>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</si>
  <si>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</si>
  <si>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</si>
  <si>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</si>
  <si>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</si>
  <si>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</si>
  <si>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</si>
  <si>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</si>
  <si>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</si>
  <si>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</si>
  <si>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</si>
  <si>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</si>
  <si>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</si>
  <si>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</si>
  <si>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</si>
  <si>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</si>
  <si>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</si>
  <si>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</si>
  <si>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</si>
  <si>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</si>
  <si>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</si>
  <si>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</si>
  <si>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</si>
  <si>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</si>
  <si>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</si>
  <si>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</si>
  <si>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</si>
  <si>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</si>
  <si>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</si>
  <si>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</si>
  <si>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</si>
  <si>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</si>
  <si>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</si>
  <si>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</si>
  <si>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</si>
  <si>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</si>
  <si>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</si>
  <si>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</si>
  <si>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</si>
  <si>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</si>
  <si>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</si>
  <si>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</si>
  <si>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</si>
  <si>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</si>
  <si>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</si>
  <si>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</si>
  <si>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</si>
  <si>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</si>
  <si>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</si>
  <si>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</si>
  <si>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</si>
  <si>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</si>
  <si>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</si>
  <si>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</si>
  <si>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</si>
  <si>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</si>
  <si>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</si>
  <si>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</si>
  <si>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</si>
  <si>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</si>
  <si>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</si>
  <si>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</si>
  <si>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</si>
  <si>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</si>
  <si>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</si>
  <si>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</si>
  <si>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</si>
  <si>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</si>
  <si>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</si>
  <si>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</si>
  <si>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</si>
  <si>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</si>
  <si>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</si>
  <si>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</si>
  <si>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</si>
  <si>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</si>
  <si>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</si>
  <si>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</si>
  <si>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</si>
  <si>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</si>
  <si>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</si>
  <si>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</si>
  <si>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</si>
  <si>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</si>
  <si>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</si>
  <si>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</si>
  <si>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</si>
  <si>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</si>
  <si>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</si>
  <si>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</si>
  <si>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</si>
  <si>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</si>
  <si>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</si>
  <si>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</si>
  <si>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</si>
  <si>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</si>
  <si>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</si>
  <si>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</si>
  <si>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</si>
  <si>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</si>
  <si>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</si>
  <si>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</si>
  <si>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</si>
  <si>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</si>
  <si>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</si>
  <si>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</si>
  <si>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</si>
  <si>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</si>
  <si>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</si>
  <si>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</si>
  <si>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</si>
  <si>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</si>
  <si>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</si>
  <si>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</si>
  <si>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</si>
  <si>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</si>
  <si>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</si>
  <si>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</si>
  <si>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</si>
  <si>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</si>
  <si>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</si>
  <si>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</si>
  <si>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</si>
  <si>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</si>
  <si>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</si>
  <si>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</si>
  <si>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</si>
  <si>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</si>
  <si>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</si>
  <si>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</si>
  <si>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</si>
  <si>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</si>
  <si>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</si>
  <si>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</si>
  <si>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</si>
  <si>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</si>
  <si>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</si>
  <si>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</si>
  <si>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</si>
  <si>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</si>
  <si>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</si>
  <si>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</si>
  <si>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</si>
  <si>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</si>
  <si>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</si>
  <si>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</si>
  <si>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</si>
  <si>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</si>
  <si>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</si>
  <si>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</si>
  <si>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</si>
  <si>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</si>
  <si>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</si>
  <si>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</si>
  <si>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</si>
  <si>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</si>
  <si>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</si>
  <si>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</si>
  <si>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</si>
  <si>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</si>
  <si>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</si>
  <si>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</si>
  <si>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</si>
  <si>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</si>
  <si>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</si>
  <si>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</si>
  <si>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</si>
  <si>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</si>
  <si>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</si>
  <si>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</si>
  <si>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</si>
  <si>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</si>
  <si>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</si>
  <si>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</si>
  <si>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</si>
  <si>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</si>
  <si>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</si>
  <si>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</si>
  <si>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</si>
  <si>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</si>
  <si>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</si>
  <si>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</si>
  <si>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</si>
  <si>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</si>
  <si>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</si>
  <si>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</si>
  <si>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</si>
  <si>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</si>
  <si>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</si>
  <si>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</si>
  <si>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</si>
  <si>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</si>
  <si>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</si>
  <si>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</si>
  <si>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</si>
  <si>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</si>
  <si>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</si>
  <si>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</si>
  <si>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</si>
  <si>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</si>
  <si>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</si>
  <si>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</si>
  <si>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</si>
  <si>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</si>
  <si>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</si>
  <si>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</si>
  <si>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</si>
  <si>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</si>
  <si>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</si>
  <si>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</si>
  <si>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</si>
  <si>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</si>
  <si>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</si>
  <si>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</si>
  <si>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</si>
  <si>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</si>
  <si>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</si>
  <si>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</si>
  <si>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</si>
  <si>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</si>
  <si>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</si>
  <si>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</si>
  <si>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</si>
  <si>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</si>
  <si>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</si>
  <si>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</si>
  <si>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</si>
  <si>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</si>
  <si>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</si>
  <si>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</si>
  <si>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</si>
  <si>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</si>
  <si>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</si>
  <si>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</si>
  <si>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</si>
  <si>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</si>
  <si>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</si>
  <si>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</si>
  <si>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</si>
  <si>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</si>
  <si>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</si>
  <si>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</si>
  <si>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</si>
  <si>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</si>
  <si>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</si>
  <si>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</si>
  <si>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</si>
  <si>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</si>
  <si>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</si>
  <si>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</si>
  <si>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</si>
  <si>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</si>
  <si>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</si>
  <si>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</si>
  <si>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</si>
  <si>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</si>
  <si>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</si>
  <si>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</si>
  <si>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</si>
  <si>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</si>
  <si>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</si>
  <si>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</si>
  <si>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</si>
  <si>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</si>
  <si>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</si>
  <si>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</si>
  <si>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</si>
  <si>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</si>
  <si>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</si>
  <si>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</si>
  <si>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</si>
  <si>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</si>
  <si>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</si>
  <si>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</si>
  <si>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</si>
  <si>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</si>
  <si>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</si>
  <si>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</si>
  <si>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</si>
  <si>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</si>
  <si>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</si>
  <si>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</si>
  <si>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</si>
  <si>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</si>
  <si>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</si>
  <si>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</si>
  <si>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</si>
  <si>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</si>
  <si>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</si>
  <si>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</si>
  <si>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</si>
  <si>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</si>
  <si>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</si>
  <si>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</si>
  <si>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</si>
  <si>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</si>
  <si>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</si>
  <si>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</si>
  <si>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</si>
  <si>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</si>
  <si>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</si>
  <si>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</si>
  <si>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</si>
  <si>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</si>
  <si>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</si>
  <si>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</si>
  <si>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</si>
  <si>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</si>
  <si>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</si>
  <si>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</si>
  <si>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</si>
  <si>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</si>
  <si>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</si>
  <si>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</si>
  <si>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</si>
  <si>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</si>
  <si>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</si>
  <si>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</si>
  <si>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</si>
  <si>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</si>
  <si>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</si>
  <si>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</si>
  <si>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</si>
  <si>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</si>
  <si>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</si>
  <si>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</si>
  <si>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</si>
  <si>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</si>
  <si>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</si>
  <si>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</si>
  <si>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</si>
  <si>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</si>
  <si>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</si>
  <si>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</si>
  <si>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</si>
  <si>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</si>
  <si>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</si>
  <si>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</si>
  <si>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</si>
  <si>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</si>
  <si>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</si>
  <si>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</si>
  <si>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</si>
  <si>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</si>
  <si>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</si>
  <si>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</si>
  <si>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</si>
  <si>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</si>
  <si>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</si>
  <si>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</si>
  <si>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</si>
  <si>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</si>
  <si>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</si>
  <si>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</si>
  <si>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</si>
  <si>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</si>
  <si>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</si>
  <si>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</si>
  <si>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</si>
  <si>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</si>
  <si>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</si>
  <si>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</si>
  <si>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</si>
  <si>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</si>
  <si>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</si>
  <si>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</si>
  <si>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</si>
  <si>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</si>
  <si>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</si>
  <si>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</si>
  <si>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</si>
  <si>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</si>
  <si>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</si>
  <si>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</si>
  <si>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</si>
  <si>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</si>
  <si>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</si>
  <si>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</si>
  <si>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</si>
  <si>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</si>
  <si>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</si>
  <si>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</si>
  <si>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</si>
  <si>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</si>
  <si>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</si>
  <si>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</si>
  <si>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</si>
  <si>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</si>
  <si>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</si>
  <si>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</si>
  <si>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</si>
  <si>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</si>
  <si>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</si>
  <si>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</si>
  <si>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</si>
  <si>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</si>
  <si>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</si>
  <si>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</si>
  <si>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</si>
  <si>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</si>
  <si>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</si>
  <si>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</si>
  <si>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</si>
  <si>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</si>
  <si>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</si>
  <si>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</si>
  <si>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</si>
  <si>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</si>
  <si>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</si>
  <si>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</si>
  <si>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</si>
  <si>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</si>
  <si>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</si>
  <si>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</si>
  <si>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</si>
  <si>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</si>
  <si>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</si>
  <si>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</si>
  <si>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</si>
  <si>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</si>
  <si>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</si>
  <si>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</si>
  <si>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</si>
  <si>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</si>
  <si>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</si>
  <si>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</si>
  <si>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</si>
  <si>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</si>
  <si>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</si>
  <si>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</si>
  <si>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</si>
  <si>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</si>
  <si>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</si>
  <si>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</si>
  <si>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</si>
  <si>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</si>
  <si>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</si>
  <si>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</si>
  <si>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</si>
  <si>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</si>
  <si>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</si>
  <si>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</si>
  <si>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</si>
  <si>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</si>
  <si>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</si>
  <si>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</si>
  <si>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</si>
  <si>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</si>
  <si>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</si>
  <si>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</si>
  <si>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</si>
  <si>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</si>
  <si>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</si>
  <si>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</si>
  <si>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</si>
  <si>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</si>
  <si>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</si>
  <si>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</si>
  <si>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</si>
  <si>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</si>
  <si>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</si>
  <si>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</si>
  <si>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</si>
  <si>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</si>
  <si>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</si>
  <si>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</si>
  <si>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</si>
  <si>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</si>
  <si>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</si>
  <si>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</si>
  <si>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</si>
  <si>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</si>
  <si>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</si>
  <si>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</si>
  <si>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</si>
  <si>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</si>
  <si>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</si>
  <si>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</si>
  <si>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</si>
  <si>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</si>
  <si>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</si>
  <si>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</si>
  <si>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</si>
  <si>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</si>
  <si>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</si>
  <si>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</si>
  <si>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</si>
  <si>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</si>
  <si>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</si>
  <si>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</si>
  <si>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</si>
  <si>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</si>
  <si>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</si>
  <si>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</si>
  <si>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</si>
  <si>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</si>
  <si>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</si>
  <si>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</si>
  <si>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</si>
  <si>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</si>
  <si>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</si>
  <si>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</si>
  <si>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</si>
  <si>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</si>
  <si>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</si>
  <si>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</si>
  <si>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</si>
  <si>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</si>
  <si>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</si>
  <si>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</si>
  <si>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</si>
  <si>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</si>
  <si>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</si>
  <si>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</si>
  <si>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</si>
  <si>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</si>
  <si>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</si>
  <si>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</si>
  <si>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</si>
  <si>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</si>
  <si>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</si>
  <si>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</si>
  <si>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</si>
  <si>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</si>
  <si>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</si>
  <si>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</si>
  <si>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</si>
  <si>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</si>
  <si>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</si>
  <si>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</si>
  <si>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</si>
  <si>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</si>
  <si>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</si>
  <si>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</si>
  <si>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</si>
  <si>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</si>
  <si>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</si>
  <si>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</si>
  <si>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</si>
  <si>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</si>
  <si>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</si>
  <si>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</si>
  <si>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</si>
  <si>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</si>
  <si>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</si>
  <si>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</si>
  <si>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</si>
  <si>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</si>
  <si>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</si>
  <si>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</si>
  <si>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</si>
  <si>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</si>
  <si>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</si>
  <si>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</si>
  <si>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</si>
  <si>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</si>
  <si>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</si>
  <si>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</si>
  <si>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</si>
  <si>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</si>
  <si>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</si>
  <si>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</si>
  <si>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</si>
  <si>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</si>
  <si>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</si>
  <si>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</si>
  <si>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</si>
  <si>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</si>
  <si>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</si>
  <si>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</si>
  <si>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</si>
  <si>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</si>
  <si>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</si>
  <si>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</si>
  <si>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</si>
  <si>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</si>
  <si>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</si>
  <si>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</si>
  <si>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</si>
  <si>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</si>
  <si>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</si>
  <si>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</si>
  <si>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</si>
  <si>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</si>
  <si>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</si>
  <si>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</si>
  <si>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</si>
  <si>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</si>
  <si>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</si>
  <si>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</si>
  <si>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</si>
  <si>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</si>
  <si>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</si>
  <si>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</si>
  <si>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</si>
  <si>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</si>
  <si>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</si>
  <si>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</si>
  <si>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</si>
  <si>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</si>
  <si>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</si>
  <si>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</si>
  <si>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</si>
  <si>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</si>
  <si>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</si>
  <si>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</si>
  <si>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</si>
  <si>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</si>
  <si>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</si>
  <si>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</si>
  <si>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</si>
  <si>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</si>
  <si>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</si>
  <si>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</si>
  <si>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</si>
  <si>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</si>
  <si>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</si>
  <si>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</si>
  <si>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</si>
  <si>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</si>
  <si>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</si>
  <si>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</si>
  <si>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</si>
  <si>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</si>
  <si>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</si>
  <si>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</si>
  <si>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</si>
  <si>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</si>
  <si>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</si>
  <si>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</si>
  <si>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</si>
  <si>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</si>
  <si>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</si>
  <si>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</si>
  <si>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</si>
  <si>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</si>
  <si>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</si>
  <si>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</si>
  <si>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</si>
  <si>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</si>
  <si>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</si>
  <si>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</si>
  <si>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</si>
  <si>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</si>
  <si>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</si>
  <si>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</si>
  <si>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</si>
  <si>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</si>
  <si>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</si>
  <si>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</si>
  <si>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</si>
  <si>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</si>
  <si>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</si>
  <si>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</si>
  <si>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</si>
  <si>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</si>
  <si>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</si>
  <si>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</si>
  <si>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</si>
  <si>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</si>
  <si>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</si>
  <si>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</si>
  <si>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</si>
  <si>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</si>
  <si>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</si>
  <si>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</si>
  <si>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</si>
  <si>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</si>
  <si>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</si>
  <si>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</si>
  <si>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</si>
  <si>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</si>
  <si>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</si>
  <si>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</si>
  <si>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</si>
  <si>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</si>
  <si>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</si>
  <si>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</si>
  <si>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</si>
  <si>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</si>
  <si>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</si>
  <si>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</si>
  <si>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</si>
  <si>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</si>
  <si>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</si>
  <si>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</si>
  <si>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</si>
  <si>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</si>
  <si>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</si>
  <si>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</si>
  <si>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</si>
  <si>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</si>
  <si>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</si>
  <si>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</si>
  <si>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</si>
  <si>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</si>
  <si>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</si>
  <si>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</si>
  <si>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</si>
  <si>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</si>
  <si>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</si>
  <si>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</si>
  <si>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</si>
  <si>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</si>
  <si>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</si>
  <si>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</si>
  <si>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</si>
  <si>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</si>
  <si>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</si>
  <si>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</si>
  <si>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</si>
  <si>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</si>
  <si>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</si>
  <si>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</si>
  <si>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</si>
  <si>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</si>
  <si>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</si>
  <si>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</si>
  <si>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</si>
  <si>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</si>
  <si>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</si>
  <si>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</si>
  <si>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</si>
  <si>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</si>
  <si>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</si>
  <si>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</si>
  <si>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</si>
  <si>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</si>
  <si>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</si>
  <si>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</si>
  <si>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</si>
  <si>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</si>
  <si>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</si>
  <si>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</si>
  <si>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</si>
  <si>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</si>
  <si>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</si>
  <si>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</si>
  <si>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</si>
  <si>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</si>
  <si>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</si>
  <si>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</si>
  <si>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</si>
  <si>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</si>
  <si>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</si>
  <si>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</si>
  <si>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</si>
  <si>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</si>
  <si>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</si>
  <si>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</si>
  <si>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</si>
  <si>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</si>
  <si>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</si>
  <si>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</si>
  <si>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</si>
  <si>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</si>
  <si>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</si>
  <si>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</si>
  <si>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</si>
  <si>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</si>
  <si>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</si>
  <si>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</si>
  <si>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</si>
  <si>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</si>
  <si>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</si>
  <si>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</si>
  <si>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</si>
  <si>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</si>
  <si>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</si>
  <si>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</si>
  <si>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</si>
  <si>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</si>
  <si>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</si>
  <si>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</si>
  <si>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</si>
  <si>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</si>
  <si>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</si>
  <si>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</si>
  <si>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</si>
  <si>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</si>
  <si>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</si>
  <si>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</si>
  <si>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</si>
  <si>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</si>
  <si>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</si>
  <si>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</si>
  <si>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</si>
  <si>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</si>
  <si>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</si>
  <si>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</si>
  <si>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</si>
  <si>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</si>
  <si>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</si>
  <si>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</si>
  <si>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</si>
  <si>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</si>
  <si>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</si>
  <si>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</si>
  <si>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</si>
  <si>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</si>
  <si>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</si>
  <si>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</si>
  <si>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</si>
  <si>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</si>
  <si>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</si>
  <si>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</si>
  <si>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</si>
  <si>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</si>
  <si>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</si>
  <si>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</si>
  <si>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</si>
  <si>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</si>
  <si>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</si>
  <si>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</si>
  <si>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</si>
  <si>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</si>
  <si>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</si>
  <si>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</si>
  <si>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</si>
  <si>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</si>
  <si>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</si>
  <si>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</si>
  <si>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</si>
  <si>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</si>
  <si>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</si>
  <si>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</si>
  <si>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</si>
  <si>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</si>
  <si>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</si>
  <si>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</si>
  <si>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</si>
  <si>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</si>
  <si>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</si>
  <si>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</si>
  <si>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</si>
  <si>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</si>
  <si>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</si>
  <si>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</si>
  <si>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</si>
  <si>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</si>
  <si>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</si>
  <si>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</si>
  <si>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</si>
  <si>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</si>
  <si>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</si>
  <si>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</si>
  <si>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</si>
  <si>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</si>
  <si>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</si>
  <si>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</si>
  <si>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</si>
  <si>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</si>
  <si>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</si>
  <si>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</si>
  <si>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</si>
  <si>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</si>
  <si>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</si>
  <si>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</si>
  <si>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</si>
  <si>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</si>
  <si>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</si>
  <si>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</si>
  <si>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</si>
  <si>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</si>
  <si>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</si>
  <si>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</si>
  <si>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</si>
  <si>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</si>
  <si>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</si>
  <si>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</si>
  <si>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</si>
  <si>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</si>
  <si>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</si>
  <si>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</si>
  <si>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</si>
  <si>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</si>
  <si>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</si>
  <si>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</si>
  <si>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</si>
  <si>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</si>
  <si>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</si>
  <si>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</si>
  <si>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</si>
  <si>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</si>
  <si>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</si>
  <si>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</si>
  <si>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</si>
  <si>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</si>
  <si>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</si>
  <si>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</si>
  <si>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</si>
  <si>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</si>
  <si>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</si>
  <si>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</si>
  <si>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</si>
  <si>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</si>
  <si>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</si>
  <si>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</si>
  <si>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</si>
  <si>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</si>
  <si>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</si>
  <si>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</si>
  <si>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</si>
  <si>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</si>
  <si>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</si>
  <si>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</si>
  <si>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</si>
  <si>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</si>
  <si>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</si>
  <si>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</si>
  <si>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</si>
  <si>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</si>
  <si>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</si>
  <si>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</si>
  <si>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</si>
  <si>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</si>
  <si>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</si>
  <si>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</si>
  <si>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</si>
  <si>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</si>
  <si>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</si>
  <si>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</si>
  <si>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</si>
  <si>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</si>
  <si>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</si>
  <si>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</si>
  <si>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</si>
  <si>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</si>
  <si>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</si>
  <si>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</si>
  <si>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</si>
  <si>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</si>
  <si>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</si>
  <si>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</si>
  <si>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</si>
  <si>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</si>
  <si>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</si>
  <si>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</si>
  <si>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</si>
  <si>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</si>
  <si>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</si>
  <si>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</si>
  <si>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</si>
  <si>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</si>
  <si>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</si>
  <si>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</si>
  <si>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</si>
  <si>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</si>
  <si>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</si>
  <si>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</si>
  <si>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</si>
  <si>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</si>
  <si>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</si>
  <si>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</si>
  <si>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</si>
  <si>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</si>
  <si>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</si>
  <si>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</si>
  <si>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</si>
  <si>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</si>
  <si>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</si>
  <si>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</si>
  <si>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</si>
  <si>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</si>
  <si>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</si>
  <si>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</si>
  <si>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</si>
  <si>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</si>
  <si>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</si>
  <si>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</si>
  <si>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</si>
  <si>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</si>
  <si>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</si>
  <si>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</si>
  <si>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</si>
  <si>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</si>
  <si>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</si>
  <si>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</si>
  <si>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</si>
  <si>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</si>
  <si>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</si>
  <si>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</si>
  <si>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</si>
  <si>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</si>
  <si>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</si>
  <si>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</si>
  <si>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</si>
  <si>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</si>
  <si>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</si>
  <si>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</si>
  <si>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</si>
  <si>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</si>
  <si>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</si>
  <si>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</si>
  <si>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</si>
  <si>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</si>
  <si>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</si>
  <si>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</si>
  <si>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</si>
  <si>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</si>
  <si>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</si>
  <si>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</si>
  <si>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</si>
  <si>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</si>
  <si>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</si>
  <si>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</si>
  <si>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</si>
  <si>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</si>
  <si>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</si>
  <si>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</si>
  <si>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</si>
  <si>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</si>
  <si>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</si>
  <si>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</si>
  <si>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</si>
  <si>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</si>
  <si>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</si>
  <si>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</si>
  <si>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</si>
  <si>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</si>
  <si>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</si>
  <si>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</si>
  <si>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</si>
  <si>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</si>
  <si>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</si>
  <si>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</si>
  <si>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</si>
  <si>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</si>
  <si>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</si>
  <si>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</si>
  <si>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</si>
  <si>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</si>
  <si>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</si>
  <si>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</si>
  <si>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</si>
  <si>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</si>
  <si>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</si>
  <si>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</si>
  <si>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</si>
  <si>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</si>
  <si>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</si>
  <si>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</si>
  <si>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</si>
  <si>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</si>
  <si>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</si>
  <si>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</si>
  <si>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</si>
  <si>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</si>
  <si>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</si>
  <si>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</si>
  <si>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</si>
  <si>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</si>
  <si>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</si>
  <si>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</si>
  <si>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</si>
  <si>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</si>
  <si>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</si>
  <si>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</si>
  <si>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</si>
  <si>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</si>
  <si>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</si>
  <si>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</si>
  <si>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</si>
  <si>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</si>
  <si>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</si>
  <si>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</si>
  <si>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</si>
  <si>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</si>
  <si>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</si>
  <si>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</si>
  <si>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</si>
  <si>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</si>
  <si>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</si>
  <si>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</si>
  <si>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</si>
  <si>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</si>
  <si>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</si>
  <si>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</si>
  <si>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</si>
  <si>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</si>
  <si>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</si>
  <si>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</si>
  <si>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</si>
  <si>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</si>
  <si>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</si>
  <si>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</si>
  <si>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</si>
  <si>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</si>
  <si>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</si>
  <si>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</si>
  <si>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</si>
  <si>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</si>
  <si>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</si>
  <si>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</si>
  <si>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</si>
  <si>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</si>
  <si>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</si>
  <si>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</si>
  <si>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</si>
  <si>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</si>
  <si>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</si>
  <si>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</si>
  <si>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</si>
  <si>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</si>
  <si>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</si>
  <si>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</si>
  <si>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</si>
  <si>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</si>
  <si>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</si>
  <si>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</si>
  <si>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</si>
  <si>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</si>
  <si>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</si>
  <si>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</si>
  <si>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</si>
  <si>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</si>
  <si>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</si>
  <si>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</si>
  <si>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</si>
  <si>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</si>
  <si>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</si>
  <si>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</si>
  <si>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</si>
  <si>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</si>
  <si>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</si>
  <si>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</si>
  <si>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</si>
  <si>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</si>
  <si>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</si>
  <si>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</si>
  <si>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</si>
  <si>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</si>
  <si>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</si>
  <si>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</si>
  <si>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</si>
  <si>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</si>
  <si>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</si>
  <si>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</si>
  <si>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</si>
  <si>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</si>
  <si>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</si>
  <si>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</si>
  <si>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</si>
  <si>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</si>
  <si>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</si>
  <si>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</si>
  <si>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</si>
  <si>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</si>
  <si>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</si>
  <si>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</si>
  <si>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</si>
  <si>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</si>
  <si>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</si>
  <si>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</si>
  <si>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</si>
  <si>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</si>
  <si>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</si>
  <si>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</si>
  <si>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</si>
  <si>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</si>
  <si>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</si>
  <si>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</si>
  <si>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</si>
  <si>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</si>
  <si>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</si>
  <si>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</si>
  <si>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</si>
  <si>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</si>
  <si>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</si>
  <si>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</si>
  <si>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</si>
  <si>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</si>
  <si>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</si>
  <si>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</si>
  <si>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</si>
  <si>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</si>
  <si>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</si>
  <si>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</si>
  <si>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</si>
  <si>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</si>
  <si>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</si>
  <si>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</si>
  <si>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</si>
  <si>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</si>
  <si>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</si>
  <si>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</si>
  <si>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</si>
  <si>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</si>
  <si>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</si>
  <si>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</si>
  <si>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</si>
  <si>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</si>
  <si>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</si>
  <si>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</si>
  <si>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</si>
  <si>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</si>
  <si>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</si>
  <si>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</si>
  <si>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</si>
  <si>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</si>
  <si>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</si>
  <si>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</si>
  <si>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</si>
  <si>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</si>
  <si>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</si>
  <si>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</si>
  <si>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</si>
  <si>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</si>
  <si>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</si>
  <si>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</si>
  <si>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</si>
  <si>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</si>
  <si>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</si>
  <si>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</si>
  <si>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</si>
  <si>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</si>
  <si>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</si>
  <si>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</si>
  <si>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</si>
  <si>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</si>
  <si>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</si>
  <si>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</si>
  <si>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</si>
  <si>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</si>
  <si>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</si>
  <si>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</si>
  <si>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</si>
  <si>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</si>
  <si>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</si>
  <si>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</si>
  <si>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</si>
  <si>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</si>
  <si>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</si>
  <si>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</si>
  <si>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</si>
  <si>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</si>
  <si>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</si>
  <si>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</si>
  <si>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</si>
  <si>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</si>
  <si>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</si>
  <si>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</si>
  <si>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</si>
  <si>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</si>
  <si>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</si>
  <si>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</si>
  <si>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</si>
  <si>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</si>
  <si>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</si>
  <si>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</si>
  <si>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</si>
  <si>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</si>
  <si>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</si>
  <si>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</si>
  <si>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</si>
  <si>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</si>
  <si>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</si>
  <si>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</si>
  <si>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</si>
  <si>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</si>
  <si>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</si>
  <si>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</si>
  <si>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</si>
  <si>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</si>
  <si>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</si>
  <si>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</si>
  <si>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</si>
  <si>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</si>
  <si>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</si>
  <si>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</si>
  <si>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</si>
  <si>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</si>
  <si>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</si>
  <si>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</si>
  <si>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</si>
  <si>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</si>
  <si>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</si>
  <si>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</si>
  <si>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</si>
  <si>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</si>
  <si>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</si>
  <si>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</si>
  <si>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</si>
  <si>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</si>
  <si>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</si>
  <si>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</si>
  <si>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</si>
  <si>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</si>
  <si>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</si>
  <si>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</si>
  <si>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</si>
  <si>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</si>
  <si>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</si>
  <si>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</si>
  <si>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</si>
  <si>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</si>
  <si>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</si>
  <si>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</si>
  <si>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</si>
  <si>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</si>
  <si>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</si>
  <si>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</si>
  <si>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</si>
  <si>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</si>
  <si>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</si>
  <si>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</si>
  <si>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</si>
  <si>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</si>
  <si>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</si>
  <si>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</si>
  <si>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</si>
  <si>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</si>
  <si>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</si>
  <si>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</si>
  <si>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</si>
  <si>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</si>
  <si>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</si>
  <si>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</si>
  <si>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</si>
  <si>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</si>
  <si>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</si>
  <si>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</si>
  <si>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</si>
  <si>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</si>
  <si>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</si>
  <si>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</si>
  <si>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</si>
  <si>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</si>
  <si>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</si>
  <si>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</si>
  <si>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</si>
  <si>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</si>
  <si>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</si>
  <si>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</si>
  <si>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</si>
  <si>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</si>
  <si>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</si>
  <si>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</si>
  <si>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</si>
  <si>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</si>
  <si>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</si>
  <si>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</si>
  <si>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</si>
  <si>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</si>
  <si>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</si>
  <si>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</si>
  <si>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</si>
  <si>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</si>
  <si>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</si>
  <si>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</si>
  <si>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</si>
  <si>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</si>
  <si>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</si>
  <si>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</si>
  <si>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</si>
  <si>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</si>
  <si>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</si>
  <si>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</si>
  <si>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</si>
  <si>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</si>
  <si>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</si>
  <si>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</si>
  <si>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</si>
  <si>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</si>
  <si>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</si>
  <si>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</si>
  <si>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</si>
  <si>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</si>
  <si>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</si>
  <si>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</si>
  <si>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</si>
  <si>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</si>
  <si>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</si>
  <si>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</si>
  <si>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</si>
  <si>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</si>
  <si>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</si>
  <si>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</si>
  <si>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</si>
  <si>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</si>
  <si>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</si>
  <si>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</si>
  <si>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</si>
  <si>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</si>
  <si>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</si>
  <si>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</si>
  <si>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</si>
  <si>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</si>
  <si>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</si>
  <si>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</si>
  <si>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</si>
  <si>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</si>
  <si>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</si>
  <si>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</si>
  <si>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</si>
  <si>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</si>
  <si>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</si>
  <si>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</si>
  <si>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</si>
  <si>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</si>
  <si>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</si>
  <si>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</si>
  <si>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</si>
  <si>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</si>
  <si>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</si>
  <si>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</si>
  <si>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</si>
  <si>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</si>
  <si>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</si>
  <si>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</si>
  <si>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</si>
  <si>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</si>
  <si>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</si>
  <si>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</si>
  <si>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</si>
  <si>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</si>
  <si>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</si>
  <si>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</si>
  <si>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</si>
  <si>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</si>
  <si>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</si>
  <si>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</si>
  <si>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</si>
  <si>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</si>
  <si>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</si>
  <si>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</si>
  <si>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</si>
  <si>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</si>
  <si>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</si>
  <si>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</si>
  <si>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</si>
  <si>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</si>
  <si>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</si>
  <si>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</si>
  <si>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</si>
  <si>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</si>
  <si>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</si>
  <si>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</si>
  <si>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</si>
  <si>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</si>
  <si>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</si>
  <si>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</si>
  <si>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</si>
  <si>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</si>
  <si>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</si>
  <si>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</si>
  <si>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</si>
  <si>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</si>
  <si>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</si>
  <si>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</si>
  <si>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</si>
  <si>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</si>
  <si>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</si>
  <si>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</si>
  <si>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</si>
  <si>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</si>
  <si>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</si>
  <si>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</si>
  <si>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</si>
  <si>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</si>
  <si>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</si>
  <si>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</si>
  <si>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</si>
  <si>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</si>
  <si>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</si>
  <si>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</si>
  <si>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</si>
  <si>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</si>
  <si>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</si>
  <si>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</si>
  <si>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</si>
  <si>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</si>
  <si>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</si>
  <si>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</si>
  <si>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</si>
  <si>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</si>
  <si>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</si>
  <si>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</si>
  <si>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</si>
  <si>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</si>
  <si>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</si>
  <si>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</si>
  <si>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</si>
  <si>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</si>
  <si>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</si>
  <si>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</si>
  <si>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</si>
  <si>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</si>
  <si>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</si>
  <si>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</si>
  <si>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</si>
  <si>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</si>
  <si>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</si>
  <si>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</si>
  <si>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</si>
  <si>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</si>
  <si>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</si>
  <si>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</si>
  <si>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</si>
  <si>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</si>
  <si>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</si>
  <si>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</si>
  <si>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</si>
  <si>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</si>
  <si>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</si>
  <si>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</si>
  <si>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</si>
  <si>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</si>
  <si>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</si>
  <si>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</si>
  <si>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</si>
  <si>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</si>
  <si>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</si>
  <si>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</si>
  <si>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</si>
  <si>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</si>
  <si>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</si>
  <si>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</si>
  <si>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</si>
  <si>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</si>
  <si>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</si>
  <si>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</si>
  <si>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</si>
  <si>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</si>
  <si>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</si>
  <si>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</si>
  <si>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</si>
  <si>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</si>
  <si>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</si>
  <si>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</si>
  <si>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</si>
  <si>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</si>
  <si>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</si>
  <si>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</si>
  <si>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</si>
  <si>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</si>
  <si>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</si>
  <si>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</si>
  <si>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</si>
  <si>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</si>
  <si>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</si>
  <si>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</si>
  <si>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</si>
  <si>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</si>
  <si>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</si>
  <si>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</si>
  <si>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</si>
  <si>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</si>
  <si>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</si>
  <si>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</si>
  <si>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</si>
  <si>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</si>
  <si>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</si>
  <si>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</si>
  <si>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</si>
  <si>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</si>
  <si>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</si>
  <si>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</si>
  <si>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</si>
  <si>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</si>
  <si>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</si>
  <si>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</si>
  <si>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</si>
  <si>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</si>
  <si>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</si>
  <si>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</si>
  <si>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</si>
  <si>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</si>
  <si>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</si>
  <si>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</si>
  <si>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</si>
  <si>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</si>
  <si>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</si>
  <si>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</si>
  <si>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</si>
  <si>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</si>
  <si>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</si>
  <si>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</si>
  <si>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</si>
  <si>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</si>
  <si>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</si>
  <si>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</si>
  <si>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</si>
  <si>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</si>
  <si>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</si>
  <si>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</si>
  <si>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</si>
  <si>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</si>
  <si>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</si>
  <si>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</si>
  <si>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</si>
  <si>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</si>
  <si>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</si>
  <si>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</si>
  <si>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</si>
  <si>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</si>
  <si>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</si>
  <si>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</si>
  <si>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</si>
  <si>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</si>
  <si>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</si>
  <si>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</si>
  <si>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</si>
  <si>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</si>
  <si>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</si>
  <si>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</si>
  <si>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</si>
  <si>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</si>
  <si>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</si>
  <si>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</si>
  <si>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</si>
  <si>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</si>
  <si>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</si>
  <si>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</si>
  <si>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</si>
  <si>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</si>
  <si>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</si>
  <si>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</si>
  <si>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</si>
  <si>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</si>
  <si>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</si>
  <si>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</si>
  <si>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</si>
  <si>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</si>
  <si>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</si>
  <si>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</si>
  <si>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</si>
  <si>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</si>
  <si>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</si>
  <si>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</si>
  <si>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</si>
  <si>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</si>
  <si>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</si>
  <si>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</si>
  <si>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</si>
  <si>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</si>
  <si>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</si>
  <si>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</si>
  <si>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</si>
  <si>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</si>
  <si>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</si>
  <si>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</si>
  <si>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</si>
  <si>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</si>
  <si>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</si>
  <si>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</si>
  <si>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</si>
  <si>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</si>
  <si>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</si>
  <si>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</si>
  <si>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</si>
  <si>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</si>
  <si>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</si>
  <si>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</si>
  <si>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</si>
  <si>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</si>
  <si>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</si>
  <si>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</si>
  <si>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</si>
  <si>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</si>
  <si>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</si>
  <si>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</si>
  <si>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</si>
  <si>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</si>
  <si>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</si>
  <si>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</si>
  <si>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</si>
  <si>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</si>
  <si>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</si>
  <si>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</si>
  <si>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</si>
  <si>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</si>
  <si>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</si>
  <si>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</si>
  <si>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</si>
  <si>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</si>
  <si>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</si>
  <si>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</si>
  <si>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</si>
  <si>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</si>
  <si>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</si>
  <si>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</si>
  <si>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</si>
  <si>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</si>
  <si>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</si>
  <si>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</si>
  <si>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</si>
  <si>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</si>
  <si>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</si>
  <si>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</si>
  <si>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</si>
  <si>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</si>
  <si>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</si>
  <si>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</si>
  <si>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</si>
  <si>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</si>
  <si>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</si>
  <si>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</si>
  <si>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</si>
  <si>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</si>
  <si>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</si>
  <si>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</si>
  <si>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</si>
  <si>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</si>
  <si>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</si>
  <si>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</si>
  <si>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</si>
  <si>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</si>
  <si>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</si>
  <si>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</si>
  <si>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</si>
  <si>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</si>
  <si>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</si>
  <si>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</si>
  <si>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</si>
  <si>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</si>
  <si>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</si>
  <si>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</si>
  <si>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</si>
  <si>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</si>
  <si>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</si>
  <si>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</si>
  <si>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</si>
  <si>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</si>
  <si>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</si>
  <si>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</si>
  <si>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</si>
  <si>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</si>
  <si>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</si>
  <si>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</si>
  <si>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</si>
  <si>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</si>
  <si>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</si>
  <si>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</si>
  <si>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</si>
  <si>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</si>
  <si>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</si>
  <si>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</si>
  <si>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</si>
  <si>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</si>
  <si>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</si>
  <si>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</si>
  <si>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</si>
  <si>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</si>
  <si>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</si>
  <si>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</si>
  <si>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</si>
  <si>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</si>
  <si>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</si>
  <si>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</si>
  <si>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</si>
  <si>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</si>
  <si>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</si>
  <si>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</si>
  <si>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</si>
  <si>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</si>
  <si>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</si>
  <si>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</si>
  <si>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</si>
  <si>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</si>
  <si>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</si>
  <si>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</si>
  <si>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</si>
  <si>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</si>
  <si>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</si>
  <si>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</si>
  <si>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</si>
  <si>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</si>
  <si>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</si>
  <si>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</si>
  <si>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</si>
  <si>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</si>
  <si>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</si>
  <si>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</si>
  <si>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</si>
  <si>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</si>
  <si>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</si>
  <si>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</si>
  <si>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</si>
  <si>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</si>
  <si>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</si>
  <si>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</si>
  <si>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</si>
  <si>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</si>
  <si>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</si>
  <si>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</si>
  <si>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</si>
  <si>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</si>
  <si>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</si>
  <si>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</si>
  <si>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</si>
  <si>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</si>
  <si>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</si>
  <si>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</si>
  <si>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</si>
  <si>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</si>
  <si>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</si>
  <si>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</si>
  <si>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</si>
  <si>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</si>
  <si>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</si>
  <si>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</si>
  <si>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</si>
  <si>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</si>
  <si>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</si>
  <si>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</si>
  <si>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</si>
  <si>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</si>
  <si>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</si>
  <si>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</si>
  <si>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</si>
  <si>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</si>
  <si>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</si>
  <si>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</si>
  <si>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</si>
  <si>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</si>
  <si>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</si>
  <si>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</si>
  <si>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</si>
  <si>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</si>
  <si>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</si>
  <si>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</si>
  <si>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</si>
  <si>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</si>
  <si>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</si>
  <si>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</si>
  <si>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</si>
  <si>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</si>
  <si>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</si>
  <si>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</si>
  <si>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</si>
  <si>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</si>
  <si>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</si>
  <si>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</si>
  <si>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</si>
  <si>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</si>
  <si>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</si>
  <si>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</si>
  <si>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</si>
  <si>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</si>
  <si>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</si>
  <si>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</si>
  <si>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</si>
  <si>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</si>
  <si>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</si>
  <si>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</si>
  <si>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</si>
  <si>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</si>
  <si>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</si>
  <si>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</si>
  <si>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</si>
  <si>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</si>
  <si>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</si>
  <si>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</si>
  <si>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</si>
  <si>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</si>
  <si>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</si>
  <si>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</si>
  <si>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</si>
  <si>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</si>
  <si>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</si>
  <si>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</si>
  <si>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</si>
  <si>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</si>
  <si>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</si>
  <si>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</si>
  <si>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</si>
  <si>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</si>
  <si>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</si>
  <si>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</si>
  <si>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</si>
  <si>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</si>
  <si>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</si>
  <si>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</si>
  <si>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</si>
  <si>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</si>
  <si>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</si>
  <si>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</si>
  <si>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</si>
  <si>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</si>
  <si>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</si>
  <si>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</si>
  <si>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</si>
  <si>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</si>
  <si>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</si>
  <si>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</si>
  <si>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</si>
  <si>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</si>
  <si>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</si>
  <si>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</si>
  <si>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</si>
  <si>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</si>
  <si>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</si>
  <si>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</si>
  <si>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</si>
  <si>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</si>
  <si>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</si>
  <si>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</si>
  <si>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</si>
  <si>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</si>
  <si>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</si>
  <si>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</si>
  <si>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</si>
  <si>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</si>
  <si>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</si>
  <si>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</si>
  <si>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</si>
  <si>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</si>
  <si>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</si>
  <si>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</si>
  <si>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</si>
  <si>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</si>
  <si>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</si>
  <si>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</si>
  <si>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</si>
  <si>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</si>
  <si>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</si>
  <si>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</si>
  <si>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</si>
  <si>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</si>
  <si>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</si>
  <si>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</si>
  <si>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</si>
  <si>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</si>
  <si>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</si>
  <si>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</si>
  <si>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</si>
  <si>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</si>
  <si>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</si>
  <si>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</si>
  <si>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</si>
  <si>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</si>
  <si>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</si>
  <si>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</si>
  <si>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</si>
  <si>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</si>
  <si>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</si>
  <si>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</si>
  <si>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</si>
  <si>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</si>
  <si>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</si>
  <si>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</si>
  <si>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</si>
  <si>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</si>
  <si>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</si>
  <si>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</si>
  <si>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</si>
  <si>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</si>
  <si>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</si>
  <si>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</si>
  <si>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</si>
  <si>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</si>
  <si>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</si>
  <si>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</si>
  <si>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</si>
  <si>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</si>
  <si>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</si>
  <si>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</si>
  <si>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</si>
  <si>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</si>
  <si>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</si>
  <si>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</si>
  <si>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</si>
  <si>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</si>
  <si>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</si>
  <si>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</si>
  <si>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</si>
  <si>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</si>
  <si>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</si>
  <si>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</si>
  <si>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</si>
  <si>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</si>
  <si>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</si>
  <si>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</si>
  <si>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</si>
  <si>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</si>
  <si>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</si>
  <si>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</si>
  <si>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</si>
  <si>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</si>
  <si>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</si>
  <si>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</si>
  <si>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</si>
  <si>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</si>
  <si>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</si>
  <si>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</si>
  <si>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</si>
  <si>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</si>
  <si>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</si>
  <si>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</si>
  <si>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</si>
  <si>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</si>
  <si>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</si>
  <si>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</si>
  <si>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</si>
  <si>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</si>
  <si>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</si>
  <si>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</si>
  <si>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</si>
  <si>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</si>
  <si>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</si>
  <si>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</si>
  <si>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</si>
  <si>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</si>
  <si>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</si>
  <si>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</si>
  <si>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</si>
  <si>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</si>
  <si>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</si>
  <si>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</si>
  <si>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</si>
  <si>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</si>
  <si>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</si>
  <si>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</si>
  <si>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</si>
  <si>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</si>
  <si>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</si>
  <si>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</si>
  <si>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</si>
  <si>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</si>
  <si>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</si>
  <si>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</si>
  <si>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</si>
  <si>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</si>
  <si>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</si>
  <si>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</si>
  <si>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</si>
  <si>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</si>
  <si>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</si>
  <si>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</si>
  <si>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</si>
  <si>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</si>
  <si>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</si>
  <si>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</si>
  <si>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</si>
  <si>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</si>
  <si>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</si>
  <si>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</si>
  <si>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</si>
  <si>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</si>
  <si>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</si>
  <si>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</si>
  <si>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</si>
  <si>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</si>
  <si>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</si>
  <si>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</si>
  <si>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</si>
  <si>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</si>
  <si>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</si>
  <si>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</si>
  <si>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</si>
  <si>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</si>
  <si>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</si>
  <si>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</si>
  <si>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</si>
  <si>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</si>
  <si>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</si>
  <si>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</si>
  <si>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</si>
  <si>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</si>
  <si>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</si>
  <si>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</si>
  <si>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</si>
  <si>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</si>
  <si>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</si>
  <si>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</si>
  <si>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</si>
  <si>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</si>
  <si>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</si>
  <si>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</si>
  <si>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</si>
  <si>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</si>
  <si>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</si>
  <si>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</si>
  <si>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</si>
  <si>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</si>
  <si>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</si>
  <si>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</si>
  <si>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</si>
  <si>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</si>
  <si>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</si>
  <si>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</si>
  <si>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</si>
  <si>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</si>
  <si>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</si>
  <si>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</si>
  <si>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</si>
  <si>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</si>
  <si>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</si>
  <si>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</si>
  <si>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</si>
  <si>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</si>
  <si>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</si>
  <si>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</si>
  <si>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</si>
  <si>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</si>
  <si>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</si>
  <si>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</si>
  <si>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</si>
  <si>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</si>
  <si>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</si>
  <si>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</si>
  <si>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</si>
  <si>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</si>
  <si>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</si>
  <si>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</si>
  <si>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</si>
  <si>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</si>
  <si>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</si>
  <si>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</si>
  <si>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</si>
  <si>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</si>
  <si>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</si>
  <si>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</si>
  <si>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</si>
  <si>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</si>
  <si>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</si>
  <si>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</si>
  <si>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</si>
  <si>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</si>
  <si>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</si>
  <si>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</si>
  <si>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</si>
  <si>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</si>
  <si>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</si>
  <si>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</si>
  <si>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</si>
  <si>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</si>
  <si>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</si>
  <si>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</si>
  <si>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</si>
  <si>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</si>
  <si>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</si>
  <si>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</si>
  <si>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</si>
  <si>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</si>
  <si>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</si>
  <si>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</si>
  <si>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</si>
  <si>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</si>
  <si>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</si>
  <si>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</si>
  <si>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</si>
  <si>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</si>
  <si>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</si>
  <si>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</si>
  <si>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</si>
  <si>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</si>
  <si>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</si>
  <si>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</si>
  <si>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</si>
  <si>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</si>
  <si>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</si>
  <si>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</si>
  <si>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</si>
  <si>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</si>
  <si>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</si>
  <si>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</si>
  <si>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</si>
  <si>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</si>
  <si>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</si>
  <si>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</si>
  <si>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</si>
  <si>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</si>
  <si>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</si>
  <si>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</si>
  <si>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</si>
  <si>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</si>
  <si>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</si>
  <si>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</si>
  <si>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</si>
  <si>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</si>
  <si>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</si>
  <si>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</si>
  <si>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</si>
  <si>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</si>
  <si>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</si>
  <si>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</si>
  <si>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</si>
  <si>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</si>
  <si>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</si>
  <si>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</si>
  <si>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</si>
  <si>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</si>
  <si>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</si>
  <si>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</si>
  <si>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</si>
  <si>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</si>
  <si>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</si>
  <si>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</si>
  <si>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</si>
  <si>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</si>
  <si>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</si>
  <si>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</si>
  <si>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</si>
  <si>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</si>
  <si>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</si>
  <si>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</si>
  <si>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</si>
  <si>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</si>
  <si>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</si>
  <si>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</si>
  <si>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</si>
  <si>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</si>
  <si>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</si>
  <si>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</si>
  <si>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</si>
  <si>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</si>
  <si>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</si>
  <si>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</si>
  <si>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</si>
  <si>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</si>
  <si>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</si>
  <si>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</si>
  <si>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</si>
  <si>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</si>
  <si>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</si>
  <si>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</si>
  <si>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</si>
  <si>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</si>
  <si>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</si>
  <si>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</si>
  <si>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</si>
  <si>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</si>
  <si>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</si>
  <si>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</si>
  <si>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</si>
  <si>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</si>
  <si>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</si>
  <si>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</si>
  <si>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</si>
  <si>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</si>
  <si>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</si>
  <si>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</si>
  <si>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</si>
  <si>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</si>
  <si>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</si>
  <si>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</si>
  <si>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</si>
  <si>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</si>
  <si>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</si>
  <si>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</si>
  <si>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</si>
  <si>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</si>
  <si>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</si>
  <si>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</si>
  <si>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</si>
  <si>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</si>
  <si>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</si>
  <si>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</si>
  <si>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</si>
  <si>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</si>
  <si>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</si>
  <si>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</si>
  <si>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</si>
  <si>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</si>
  <si>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</si>
  <si>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</si>
  <si>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</si>
  <si>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</si>
  <si>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</si>
  <si>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</si>
  <si>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</si>
  <si>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</si>
  <si>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</si>
  <si>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</si>
  <si>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</si>
  <si>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</si>
  <si>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</si>
  <si>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</si>
  <si>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</si>
  <si>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</si>
  <si>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</si>
  <si>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</si>
  <si>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</si>
  <si>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</si>
  <si>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</si>
  <si>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</si>
  <si>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</si>
  <si>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</si>
  <si>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</si>
  <si>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</si>
  <si>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</si>
  <si>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</si>
  <si>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</si>
  <si>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</si>
  <si>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</si>
  <si>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</si>
  <si>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</si>
  <si>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</si>
  <si>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</si>
  <si>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</si>
  <si>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</si>
  <si>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</si>
  <si>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</si>
  <si>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</si>
  <si>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</si>
  <si>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</si>
  <si>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</si>
  <si>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</si>
  <si>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</si>
  <si>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</si>
  <si>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</si>
  <si>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</si>
  <si>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</si>
  <si>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</si>
  <si>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</si>
  <si>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</si>
  <si>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</si>
  <si>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</si>
  <si>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</si>
  <si>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</si>
  <si>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</si>
  <si>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</si>
  <si>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</si>
  <si>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</si>
  <si>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</si>
  <si>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</si>
  <si>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</si>
  <si>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</si>
  <si>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</si>
  <si>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</si>
  <si>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</si>
  <si>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</si>
  <si>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</si>
  <si>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</si>
  <si>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</si>
  <si>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</si>
  <si>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</si>
  <si>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</si>
  <si>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</si>
  <si>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</si>
  <si>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</si>
  <si>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</si>
  <si>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</si>
  <si>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</si>
  <si>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</si>
  <si>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</si>
  <si>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</si>
  <si>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</si>
  <si>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</si>
  <si>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</si>
  <si>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</si>
  <si>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</si>
  <si>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</si>
  <si>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</si>
  <si>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</si>
  <si>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</si>
  <si>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</si>
  <si>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</si>
  <si>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</si>
  <si>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</si>
  <si>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</si>
  <si>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</si>
  <si>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</si>
  <si>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</si>
  <si>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</si>
  <si>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</si>
  <si>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</si>
  <si>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</si>
  <si>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</si>
  <si>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</si>
  <si>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</si>
  <si>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</si>
  <si>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</si>
  <si>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</si>
  <si>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</si>
  <si>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</si>
  <si>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</si>
  <si>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</si>
  <si>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</si>
  <si>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</si>
  <si>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</si>
  <si>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</si>
  <si>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</si>
  <si>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</si>
  <si>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</si>
  <si>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</si>
  <si>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</si>
  <si>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</si>
  <si>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</si>
  <si>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</si>
  <si>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</si>
  <si>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</si>
  <si>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</si>
  <si>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</si>
  <si>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</si>
  <si>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</si>
  <si>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</si>
  <si>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</si>
  <si>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</si>
  <si>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</si>
  <si>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</si>
  <si>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</si>
  <si>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</si>
  <si>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</si>
  <si>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</si>
  <si>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</si>
  <si>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</si>
  <si>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</si>
  <si>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</si>
  <si>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</si>
  <si>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</si>
  <si>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</si>
  <si>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</si>
  <si>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</si>
  <si>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</si>
  <si>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</si>
  <si>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</si>
  <si>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</si>
  <si>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</si>
  <si>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</si>
  <si>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</si>
  <si>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</si>
  <si>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</si>
  <si>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</si>
  <si>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</si>
  <si>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</si>
  <si>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</si>
  <si>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</si>
  <si>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</si>
  <si>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</si>
  <si>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</si>
  <si>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</si>
  <si>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</si>
  <si>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</si>
  <si>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</si>
  <si>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</si>
  <si>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</si>
  <si>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</si>
  <si>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</si>
  <si>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</si>
  <si>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</si>
  <si>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</si>
  <si>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</si>
  <si>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</si>
  <si>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</si>
  <si>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</si>
  <si>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</si>
  <si>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</si>
  <si>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</si>
  <si>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</si>
  <si>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</si>
  <si>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</si>
  <si>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</si>
  <si>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</si>
  <si>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</si>
  <si>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</si>
  <si>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</si>
  <si>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</si>
  <si>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</si>
  <si>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</si>
  <si>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</si>
  <si>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</si>
  <si>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</si>
  <si>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</si>
  <si>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</si>
  <si>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</si>
  <si>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</si>
  <si>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</si>
  <si>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</si>
  <si>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</si>
  <si>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</si>
  <si>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</si>
  <si>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</si>
  <si>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</si>
  <si>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</si>
  <si>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</si>
  <si>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</si>
  <si>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</si>
  <si>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</si>
  <si>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</si>
  <si>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</si>
  <si>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</si>
  <si>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</si>
  <si>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</si>
  <si>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</si>
  <si>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</si>
  <si>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</si>
  <si>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</si>
  <si>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</si>
  <si>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</si>
  <si>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</si>
  <si>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</si>
  <si>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</si>
  <si>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</si>
  <si>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</si>
  <si>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</si>
  <si>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</si>
  <si>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</si>
  <si>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</si>
  <si>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</si>
  <si>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</si>
  <si>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</si>
  <si>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</si>
  <si>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</si>
  <si>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</si>
  <si>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</si>
  <si>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</si>
  <si>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</si>
  <si>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</si>
  <si>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</si>
  <si>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</si>
  <si>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</si>
  <si>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</si>
  <si>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</si>
  <si>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</si>
  <si>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</si>
  <si>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</si>
  <si>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</si>
  <si>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</si>
  <si>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</si>
  <si>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</si>
  <si>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</si>
  <si>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</si>
  <si>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</si>
  <si>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</si>
  <si>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</si>
  <si>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</si>
  <si>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</si>
  <si>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</si>
  <si>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</si>
  <si>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</si>
  <si>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</si>
  <si>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</si>
  <si>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</si>
  <si>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</si>
  <si>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</si>
  <si>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</si>
  <si>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</si>
  <si>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</si>
  <si>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</si>
  <si>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</si>
  <si>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</si>
  <si>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</si>
  <si>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</si>
  <si>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</si>
  <si>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</si>
  <si>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</si>
  <si>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</si>
  <si>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</si>
  <si>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</si>
  <si>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</si>
  <si>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</si>
  <si>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</si>
  <si>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</si>
  <si>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</si>
  <si>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</si>
  <si>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</si>
  <si>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</si>
  <si>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</si>
  <si>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</si>
  <si>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</si>
  <si>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</si>
  <si>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</si>
  <si>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</si>
  <si>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</si>
  <si>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</si>
  <si>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</si>
  <si>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</si>
  <si>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</si>
  <si>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</si>
  <si>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</si>
  <si>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</si>
  <si>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</si>
  <si>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</si>
  <si>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</si>
  <si>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</si>
  <si>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</si>
  <si>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</si>
  <si>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</si>
  <si>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</si>
  <si>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</si>
  <si>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</si>
  <si>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</si>
  <si>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</si>
  <si>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</si>
  <si>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</si>
  <si>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</si>
  <si>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</si>
  <si>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</si>
  <si>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</si>
  <si>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</si>
  <si>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</si>
  <si>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</si>
  <si>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</si>
  <si>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</si>
  <si>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</si>
  <si>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</si>
  <si>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</si>
  <si>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</si>
  <si>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</si>
  <si>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</si>
  <si>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</si>
  <si>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</si>
  <si>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</si>
  <si>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</si>
  <si>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</si>
  <si>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</si>
  <si>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</si>
  <si>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</si>
  <si>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</si>
  <si>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</si>
  <si>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</si>
  <si>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</si>
  <si>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</si>
  <si>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</si>
  <si>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</si>
  <si>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</si>
  <si>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</si>
  <si>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</si>
  <si>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</si>
  <si>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</si>
  <si>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</si>
  <si>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</si>
  <si>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</si>
  <si>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</si>
  <si>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</si>
  <si>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</si>
  <si>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</si>
  <si>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</si>
  <si>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</si>
  <si>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</si>
  <si>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</si>
  <si>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</si>
  <si>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</si>
  <si>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</si>
  <si>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</si>
  <si>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</si>
  <si>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</si>
  <si>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</si>
  <si>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</si>
  <si>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</si>
  <si>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</si>
  <si>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</si>
  <si>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</si>
  <si>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</si>
  <si>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</si>
  <si>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</si>
  <si>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</si>
  <si>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</si>
  <si>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</si>
  <si>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</si>
  <si>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</si>
  <si>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</si>
  <si>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</si>
  <si>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</si>
  <si>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</si>
  <si>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</si>
  <si>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</si>
  <si>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</si>
  <si>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</si>
  <si>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</si>
  <si>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</si>
  <si>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</si>
  <si>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</si>
  <si>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</si>
  <si>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</si>
  <si>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</si>
  <si>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</si>
  <si>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</si>
  <si>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</si>
  <si>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</si>
  <si>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</si>
  <si>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</si>
  <si>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</si>
  <si>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</si>
  <si>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</si>
  <si>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</si>
  <si>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</si>
  <si>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</si>
  <si>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</si>
  <si>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</si>
  <si>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</si>
  <si>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</si>
  <si>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</si>
  <si>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</si>
  <si>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</si>
  <si>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</si>
  <si>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</si>
  <si>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</si>
  <si>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</si>
  <si>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</si>
  <si>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</si>
  <si>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</si>
  <si>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</si>
  <si>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</si>
  <si>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</si>
  <si>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</si>
  <si>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</si>
  <si>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</si>
  <si>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</si>
  <si>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</si>
  <si>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</si>
  <si>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</si>
  <si>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</si>
  <si>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</si>
  <si>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</si>
  <si>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</si>
  <si>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</si>
  <si>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</si>
  <si>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</si>
  <si>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</si>
  <si>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</si>
  <si>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</si>
  <si>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</si>
  <si>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</si>
  <si>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</si>
  <si>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</si>
  <si>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</si>
  <si>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</si>
  <si>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</si>
  <si>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</si>
  <si>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</si>
  <si>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</si>
  <si>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</si>
  <si>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</si>
  <si>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</si>
  <si>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</si>
  <si>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</si>
  <si>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</si>
  <si>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</si>
  <si>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</si>
  <si>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</si>
  <si>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</si>
  <si>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</si>
  <si>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</si>
  <si>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</si>
  <si>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</si>
  <si>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</si>
  <si>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</si>
  <si>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</si>
  <si>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</si>
  <si>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</si>
  <si>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</si>
  <si>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</si>
  <si>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</si>
  <si>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</si>
  <si>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</si>
  <si>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</si>
  <si>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</si>
  <si>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</si>
  <si>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</si>
  <si>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</si>
  <si>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</si>
  <si>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</si>
  <si>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</si>
  <si>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</si>
  <si>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</si>
  <si>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</si>
  <si>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</si>
  <si>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</si>
  <si>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</si>
  <si>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</si>
  <si>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</si>
  <si>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</si>
  <si>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</si>
  <si>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</si>
  <si>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</si>
  <si>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</si>
  <si>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</si>
  <si>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</si>
  <si>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</si>
  <si>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</si>
  <si>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</si>
  <si>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</si>
  <si>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</si>
  <si>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</si>
  <si>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</si>
  <si>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</si>
  <si>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</si>
  <si>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</si>
  <si>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</si>
  <si>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</si>
  <si>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</si>
  <si>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</si>
  <si>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</si>
  <si>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</si>
  <si>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</si>
  <si>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</si>
  <si>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</si>
  <si>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</si>
  <si>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</si>
  <si>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</si>
  <si>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</si>
  <si>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</si>
  <si>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</si>
  <si>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</si>
  <si>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</si>
  <si>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</si>
  <si>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</si>
  <si>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</si>
  <si>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</si>
  <si>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</si>
  <si>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</si>
  <si>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</si>
  <si>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</si>
  <si>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</si>
  <si>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</si>
  <si>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</si>
  <si>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</si>
  <si>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</si>
  <si>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</si>
  <si>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</si>
  <si>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</si>
  <si>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</si>
  <si>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</si>
  <si>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</si>
  <si>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</si>
  <si>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</si>
  <si>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</si>
  <si>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</si>
  <si>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</si>
  <si>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</si>
  <si>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</si>
  <si>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</si>
  <si>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</si>
  <si>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</si>
  <si>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</si>
  <si>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</si>
  <si>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</si>
  <si>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</si>
  <si>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</si>
  <si>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</si>
  <si>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</si>
  <si>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</si>
  <si>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</si>
  <si>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</si>
  <si>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</si>
  <si>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</si>
  <si>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</si>
  <si>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</si>
  <si>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</si>
  <si>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</si>
  <si>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</si>
  <si>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</si>
  <si>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</si>
  <si>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</si>
  <si>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</si>
  <si>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</si>
  <si>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</si>
  <si>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</si>
  <si>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</si>
  <si>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</si>
  <si>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</si>
  <si>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</si>
  <si>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</si>
  <si>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</si>
  <si>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</si>
  <si>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</si>
  <si>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</si>
  <si>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</si>
  <si>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</si>
  <si>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</si>
  <si>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</si>
  <si>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</si>
  <si>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</si>
  <si>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</si>
  <si>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</si>
  <si>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</si>
  <si>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</si>
  <si>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</si>
  <si>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</si>
  <si>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</si>
  <si>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</si>
  <si>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</si>
  <si>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</si>
  <si>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</si>
  <si>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</si>
  <si>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</si>
  <si>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</si>
  <si>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</si>
  <si>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</si>
  <si>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</si>
  <si>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</si>
  <si>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</si>
  <si>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</si>
  <si>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</si>
  <si>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</si>
  <si>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</si>
  <si>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</si>
  <si>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</si>
  <si>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</si>
  <si>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</si>
  <si>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</si>
  <si>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</si>
  <si>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</si>
  <si>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</si>
  <si>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</si>
  <si>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</si>
  <si>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</si>
  <si>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</si>
  <si>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</si>
  <si>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</si>
  <si>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</si>
  <si>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</si>
  <si>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</si>
  <si>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</si>
  <si>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</si>
  <si>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</si>
  <si>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</si>
  <si>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</si>
  <si>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</si>
  <si>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</si>
  <si>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</si>
  <si>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</si>
  <si>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</si>
  <si>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</si>
  <si>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</si>
  <si>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</si>
  <si>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</si>
  <si>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</si>
  <si>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</si>
  <si>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</si>
  <si>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</si>
  <si>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</si>
  <si>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</si>
  <si>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</si>
  <si>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</si>
  <si>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</si>
  <si>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</si>
  <si>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</si>
  <si>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</si>
  <si>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</si>
  <si>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</si>
  <si>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</si>
  <si>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</si>
  <si>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</si>
  <si>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</si>
  <si>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</si>
  <si>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</si>
  <si>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</si>
  <si>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</si>
  <si>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</si>
  <si>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</si>
  <si>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</si>
  <si>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</si>
  <si>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</si>
  <si>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</si>
  <si>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</si>
  <si>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</si>
  <si>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</si>
  <si>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</si>
  <si>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</si>
  <si>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</si>
  <si>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</si>
  <si>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</si>
  <si>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</si>
  <si>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</si>
  <si>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</si>
  <si>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</si>
  <si>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</si>
  <si>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</si>
  <si>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</si>
  <si>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</si>
  <si>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</si>
  <si>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</si>
  <si>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</si>
  <si>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</si>
  <si>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</si>
  <si>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</si>
  <si>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</si>
  <si>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</si>
  <si>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</si>
  <si>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</si>
  <si>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</si>
  <si>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</si>
  <si>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</si>
  <si>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</si>
  <si>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</si>
  <si>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</si>
  <si>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</si>
  <si>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</si>
  <si>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</si>
  <si>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</si>
  <si>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</si>
  <si>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</si>
  <si>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</si>
  <si>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</si>
  <si>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</si>
  <si>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</si>
  <si>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</si>
  <si>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</si>
  <si>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</si>
  <si>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</si>
  <si>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</si>
  <si>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</si>
  <si>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</si>
  <si>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</si>
  <si>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</si>
  <si>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</si>
  <si>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</si>
  <si>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</si>
  <si>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</si>
  <si>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</si>
  <si>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</si>
  <si>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</si>
  <si>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</si>
  <si>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</si>
  <si>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</si>
  <si>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</si>
  <si>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</si>
  <si>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</si>
  <si>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</si>
  <si>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</si>
  <si>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</si>
  <si>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</si>
  <si>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</si>
  <si>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</si>
  <si>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</si>
  <si>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</si>
  <si>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</si>
  <si>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</si>
  <si>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</si>
  <si>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</si>
  <si>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</si>
  <si>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</si>
  <si>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</si>
  <si>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</si>
  <si>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</si>
  <si>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</si>
  <si>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</si>
  <si>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</si>
  <si>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</si>
  <si>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</si>
  <si>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</si>
  <si>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</si>
  <si>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</si>
  <si>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</si>
  <si>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</si>
  <si>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</si>
  <si>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</si>
  <si>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</si>
  <si>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</si>
  <si>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</si>
  <si>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</si>
  <si>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</si>
  <si>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</si>
  <si>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</si>
  <si>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</si>
  <si>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</si>
  <si>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</si>
  <si>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</si>
  <si>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</si>
  <si>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</si>
  <si>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</si>
  <si>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</si>
  <si>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</si>
  <si>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</si>
  <si>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</si>
  <si>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</si>
  <si>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</si>
  <si>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</si>
  <si>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</si>
  <si>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</si>
  <si>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</si>
  <si>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</si>
  <si>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</si>
  <si>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</si>
  <si>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</si>
  <si>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</si>
  <si>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</si>
  <si>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</si>
  <si>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</si>
  <si>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</si>
  <si>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</si>
  <si>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</si>
  <si>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</si>
  <si>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</si>
  <si>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</si>
  <si>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</si>
  <si>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</si>
  <si>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</si>
  <si>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</si>
  <si>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</si>
  <si>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</si>
  <si>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</si>
  <si>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</si>
  <si>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</si>
  <si>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</si>
  <si>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</si>
  <si>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</si>
  <si>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</si>
  <si>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</si>
  <si>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</si>
  <si>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</si>
  <si>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</si>
  <si>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</si>
  <si>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</si>
  <si>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</si>
  <si>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</si>
  <si>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</si>
  <si>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</si>
  <si>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</si>
  <si>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</si>
  <si>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</si>
  <si>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</si>
  <si>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</si>
  <si>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</si>
  <si>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</si>
  <si>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</si>
  <si>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</si>
  <si>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</si>
  <si>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</si>
  <si>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</si>
  <si>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</si>
  <si>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</si>
  <si>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</si>
  <si>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</si>
  <si>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</si>
  <si>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</si>
  <si>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</si>
  <si>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</si>
  <si>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</si>
  <si>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</si>
  <si>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</si>
  <si>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</si>
  <si>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</si>
  <si>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</si>
  <si>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</si>
  <si>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</si>
  <si>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</si>
  <si>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</si>
  <si>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</si>
  <si>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</si>
  <si>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</si>
  <si>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</si>
  <si>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</si>
  <si>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</si>
  <si>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</si>
  <si>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</si>
  <si>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</si>
  <si>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</si>
  <si>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</si>
  <si>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</si>
  <si>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</si>
  <si>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</si>
  <si>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</si>
  <si>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</si>
  <si>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</si>
  <si>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</si>
  <si>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</si>
  <si>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</si>
  <si>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</si>
  <si>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</si>
  <si>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</si>
  <si>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</si>
  <si>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</si>
  <si>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</si>
  <si>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</si>
  <si>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</si>
  <si>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</si>
  <si>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</si>
  <si>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</si>
  <si>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</si>
  <si>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</si>
  <si>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</si>
  <si>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</si>
  <si>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</si>
  <si>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</si>
  <si>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</si>
  <si>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</si>
  <si>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</si>
  <si>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</si>
  <si>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</si>
  <si>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</si>
  <si>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</si>
  <si>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</si>
  <si>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</si>
  <si>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</si>
  <si>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</si>
  <si>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</si>
  <si>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</si>
  <si>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</si>
  <si>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</si>
  <si>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</si>
  <si>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</si>
  <si>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</si>
  <si>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</si>
  <si>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</si>
  <si>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</si>
  <si>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</si>
  <si>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</si>
  <si>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</si>
  <si>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</si>
  <si>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</si>
  <si>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</si>
  <si>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</si>
  <si>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</si>
  <si>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</si>
  <si>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</si>
  <si>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</si>
  <si>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</si>
  <si>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</si>
  <si>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</si>
  <si>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</si>
  <si>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</si>
  <si>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</si>
  <si>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</si>
  <si>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</si>
  <si>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</si>
  <si>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</si>
  <si>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</si>
  <si>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</si>
  <si>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</si>
  <si>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</si>
  <si>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</si>
  <si>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</si>
  <si>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</si>
  <si>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</si>
  <si>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</si>
  <si>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</si>
  <si>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</si>
  <si>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</si>
  <si>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</si>
  <si>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</si>
  <si>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</si>
  <si>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</si>
  <si>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</si>
  <si>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</si>
  <si>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</si>
  <si>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</si>
  <si>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</si>
  <si>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</si>
  <si>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</si>
  <si>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</si>
  <si>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</si>
  <si>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</si>
  <si>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</si>
  <si>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</si>
  <si>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</si>
  <si>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</si>
  <si>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</si>
  <si>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</si>
  <si>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</si>
  <si>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</si>
  <si>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</si>
  <si>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</si>
  <si>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</si>
  <si>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</si>
  <si>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</si>
  <si>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</si>
  <si>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</si>
  <si>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</si>
  <si>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</si>
  <si>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</si>
  <si>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</si>
  <si>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</si>
  <si>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</si>
  <si>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</si>
  <si>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</si>
  <si>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</si>
  <si>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</si>
  <si>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</si>
  <si>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</si>
  <si>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</si>
  <si>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</si>
  <si>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</si>
  <si>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</si>
  <si>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</si>
  <si>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</si>
  <si>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</si>
  <si>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</si>
  <si>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</si>
  <si>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</si>
  <si>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</si>
  <si>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</si>
  <si>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</si>
  <si>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</si>
  <si>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</si>
  <si>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</si>
  <si>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</si>
  <si>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</si>
  <si>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</si>
  <si>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</si>
  <si>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</si>
  <si>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</si>
  <si>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</si>
  <si>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</si>
  <si>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</si>
  <si>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</si>
  <si>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</si>
  <si>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</si>
  <si>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</si>
  <si>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</si>
  <si>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</si>
  <si>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</si>
  <si>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</si>
  <si>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</si>
  <si>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</si>
  <si>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</si>
  <si>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</si>
  <si>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</si>
  <si>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</si>
  <si>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</si>
  <si>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</si>
  <si>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</si>
  <si>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</si>
  <si>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</si>
  <si>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</si>
  <si>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</si>
  <si>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</si>
  <si>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</si>
  <si>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</si>
  <si>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</si>
  <si>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</si>
  <si>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</si>
  <si>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</si>
  <si>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</si>
  <si>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</si>
  <si>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</si>
  <si>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</si>
  <si>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</si>
  <si>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</si>
  <si>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</si>
  <si>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</si>
  <si>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</si>
  <si>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</si>
  <si>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</si>
  <si>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</si>
  <si>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</si>
  <si>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</si>
  <si>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</si>
  <si>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</si>
  <si>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</si>
  <si>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</si>
  <si>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</si>
  <si>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</si>
  <si>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</si>
  <si>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</si>
  <si>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</si>
  <si>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</si>
  <si>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</si>
  <si>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</si>
  <si>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</si>
  <si>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</si>
  <si>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</si>
  <si>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</si>
  <si>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</si>
  <si>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</si>
  <si>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</si>
  <si>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</si>
  <si>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</si>
  <si>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</si>
  <si>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</si>
  <si>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</si>
  <si>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</si>
  <si>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</si>
  <si>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</si>
  <si>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</si>
  <si>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</si>
  <si>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</si>
  <si>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</si>
  <si>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</si>
  <si>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</si>
  <si>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</si>
  <si>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</si>
  <si>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</si>
  <si>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</si>
  <si>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</si>
  <si>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</si>
  <si>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</si>
  <si>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</si>
  <si>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</si>
  <si>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</si>
  <si>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</si>
  <si>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</si>
  <si>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</si>
  <si>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</si>
  <si>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</si>
  <si>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</si>
  <si>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</si>
  <si>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</si>
  <si>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</si>
  <si>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</si>
  <si>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</si>
  <si>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</si>
  <si>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</si>
  <si>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</si>
  <si>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</si>
  <si>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</si>
  <si>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</si>
  <si>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</si>
  <si>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</si>
  <si>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</si>
  <si>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</si>
  <si>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</si>
  <si>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</si>
  <si>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</si>
  <si>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</si>
  <si>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</si>
  <si>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</si>
  <si>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</si>
  <si>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</si>
  <si>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</si>
  <si>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</si>
  <si>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</si>
  <si>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</si>
  <si>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</si>
  <si>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</si>
  <si>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</si>
  <si>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</si>
  <si>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</si>
  <si>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</si>
  <si>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</si>
  <si>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</si>
  <si>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</si>
  <si>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</si>
  <si>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</si>
  <si>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</si>
  <si>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</si>
  <si>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</si>
  <si>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</si>
  <si>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</si>
  <si>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</si>
  <si>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</si>
  <si>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</si>
  <si>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</si>
  <si>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</si>
  <si>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</si>
  <si>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</si>
  <si>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</si>
  <si>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</si>
  <si>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</si>
  <si>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</si>
  <si>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</si>
  <si>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</si>
  <si>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</si>
  <si>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</si>
  <si>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</si>
  <si>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</si>
  <si>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</si>
  <si>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</si>
  <si>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</si>
  <si>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</si>
  <si>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</si>
  <si>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</si>
  <si>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</si>
  <si>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</si>
  <si>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</si>
  <si>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</si>
  <si>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</si>
  <si>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</si>
  <si>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</si>
  <si>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</si>
  <si>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</si>
  <si>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</si>
  <si>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</si>
  <si>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</si>
  <si>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</si>
  <si>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</si>
  <si>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</si>
  <si>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</si>
  <si>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</si>
  <si>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</si>
  <si>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</si>
  <si>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</si>
  <si>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</si>
  <si>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</si>
  <si>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</si>
  <si>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</si>
  <si>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</si>
  <si>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</si>
  <si>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</si>
  <si>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</si>
  <si>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</si>
  <si>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</si>
  <si>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</si>
  <si>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</si>
  <si>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</si>
  <si>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</si>
  <si>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</si>
  <si>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</si>
  <si>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</si>
  <si>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</si>
  <si>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</si>
  <si>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</si>
  <si>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</si>
  <si>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</si>
  <si>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</si>
  <si>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</si>
  <si>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</si>
  <si>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</si>
  <si>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</si>
  <si>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</si>
  <si>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</si>
  <si>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</si>
  <si>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</si>
  <si>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</si>
  <si>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</si>
  <si>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</si>
  <si>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</si>
  <si>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</si>
  <si>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</si>
  <si>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</si>
  <si>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</si>
  <si>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</si>
  <si>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</si>
  <si>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</si>
  <si>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</si>
  <si>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</si>
  <si>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</si>
  <si>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</si>
  <si>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</si>
  <si>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</si>
  <si>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</si>
  <si>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</si>
  <si>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</si>
  <si>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</si>
  <si>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</si>
  <si>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</si>
  <si>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</si>
  <si>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</si>
  <si>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</si>
  <si>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</si>
  <si>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</si>
  <si>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</si>
  <si>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</si>
  <si>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</si>
  <si>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</si>
  <si>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</si>
  <si>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</si>
  <si>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</si>
  <si>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</si>
  <si>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</si>
  <si>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</si>
  <si>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</si>
  <si>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</si>
  <si>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</si>
  <si>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</si>
  <si>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</si>
  <si>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</si>
  <si>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</si>
  <si>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</si>
  <si>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</si>
  <si>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</si>
  <si>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</si>
  <si>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</si>
  <si>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</si>
  <si>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</si>
  <si>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</si>
  <si>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</si>
  <si>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</si>
  <si>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</si>
  <si>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</si>
  <si>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</si>
  <si>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</si>
  <si>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</si>
  <si>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</si>
  <si>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</si>
  <si>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</si>
  <si>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</si>
  <si>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</si>
  <si>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</si>
  <si>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</si>
  <si>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</si>
  <si>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</si>
  <si>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</si>
  <si>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</si>
  <si>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</si>
  <si>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</si>
  <si>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</si>
  <si>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</si>
  <si>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</si>
  <si>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</si>
  <si>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</si>
  <si>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</si>
  <si>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</si>
  <si>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</si>
  <si>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</si>
  <si>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</si>
  <si>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</si>
  <si>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</si>
  <si>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</si>
  <si>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</si>
  <si>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</si>
  <si>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</si>
  <si>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</si>
  <si>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</si>
  <si>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</si>
  <si>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</si>
  <si>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</si>
  <si>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</si>
  <si>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</si>
  <si>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</si>
  <si>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</si>
  <si>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</si>
  <si>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</si>
  <si>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</si>
  <si>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</si>
  <si>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</si>
  <si>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</si>
  <si>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</si>
  <si>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</si>
  <si>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</si>
  <si>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</si>
  <si>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</si>
  <si>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</si>
  <si>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</si>
  <si>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</si>
  <si>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</si>
  <si>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</si>
  <si>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</si>
  <si>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</si>
  <si>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</si>
  <si>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</si>
  <si>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</si>
  <si>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</si>
  <si>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</si>
  <si>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</si>
  <si>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</si>
  <si>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</si>
  <si>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</si>
  <si>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</si>
  <si>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</si>
  <si>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</si>
  <si>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</si>
  <si>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</si>
  <si>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</si>
  <si>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</si>
  <si>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</si>
  <si>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</si>
  <si>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</si>
  <si>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</si>
  <si>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</si>
  <si>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</si>
  <si>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</si>
  <si>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</si>
  <si>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</si>
  <si>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</si>
  <si>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</si>
  <si>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</si>
  <si>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</si>
  <si>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</si>
  <si>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</si>
  <si>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</si>
  <si>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</si>
  <si>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</si>
  <si>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</si>
  <si>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</si>
  <si>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</si>
  <si>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</si>
  <si>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</si>
  <si>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</si>
  <si>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</si>
  <si>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</si>
  <si>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</si>
  <si>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</si>
  <si>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</si>
  <si>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</si>
  <si>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</si>
  <si>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</si>
  <si>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</si>
  <si>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</si>
  <si>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</si>
  <si>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</si>
  <si>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</si>
  <si>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</si>
  <si>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</si>
  <si>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</si>
  <si>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</si>
  <si>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</si>
  <si>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</si>
  <si>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</si>
  <si>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</si>
  <si>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</si>
  <si>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</si>
  <si>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</si>
  <si>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</si>
  <si>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</si>
  <si>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</si>
  <si>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</si>
  <si>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</si>
  <si>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</si>
  <si>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</si>
  <si>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</si>
  <si>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</si>
  <si>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</si>
  <si>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</si>
  <si>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</si>
  <si>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</si>
  <si>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</si>
  <si>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</si>
  <si>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</si>
  <si>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</si>
  <si>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</si>
  <si>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</si>
  <si>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</si>
  <si>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</si>
  <si>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</si>
  <si>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</si>
  <si>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</si>
  <si>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</si>
  <si>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</si>
  <si>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</si>
  <si>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</si>
  <si>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</si>
  <si>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</si>
  <si>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</si>
  <si>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</si>
  <si>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</si>
  <si>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</si>
  <si>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</si>
  <si>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</si>
  <si>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</si>
  <si>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</si>
  <si>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</si>
  <si>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</si>
  <si>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</si>
  <si>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</si>
  <si>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</si>
  <si>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</si>
  <si>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</si>
  <si>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</si>
  <si>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</si>
  <si>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</si>
  <si>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</si>
  <si>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</si>
  <si>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</si>
  <si>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</si>
  <si>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</si>
  <si>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</si>
  <si>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</si>
  <si>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</si>
  <si>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</si>
  <si>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</si>
  <si>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</si>
  <si>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</si>
  <si>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</si>
  <si>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</si>
  <si>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</si>
  <si>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</si>
  <si>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</si>
  <si>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</si>
  <si>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</si>
  <si>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</si>
  <si>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</si>
  <si>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</si>
  <si>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</si>
  <si>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</si>
  <si>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</si>
  <si>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</si>
  <si>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</si>
  <si>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</si>
  <si>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</si>
  <si>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</si>
  <si>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</si>
  <si>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</si>
  <si>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</si>
  <si>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</si>
  <si>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</si>
  <si>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</si>
  <si>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</si>
  <si>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</si>
  <si>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</si>
  <si>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</si>
  <si>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</si>
  <si>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</si>
  <si>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</si>
  <si>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</si>
  <si>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</si>
  <si>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</si>
  <si>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</si>
  <si>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</si>
  <si>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</si>
  <si>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</si>
  <si>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</si>
  <si>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</si>
  <si>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</si>
  <si>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</si>
  <si>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</si>
  <si>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</si>
  <si>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</si>
  <si>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</si>
  <si>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</si>
  <si>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</si>
  <si>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</si>
  <si>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</si>
  <si>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</si>
  <si>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</si>
  <si>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</si>
  <si>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</si>
  <si>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</si>
  <si>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</si>
  <si>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</si>
  <si>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</si>
  <si>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</si>
  <si>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</si>
  <si>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</si>
  <si>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</si>
  <si>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</si>
  <si>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</si>
  <si>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</si>
  <si>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</si>
  <si>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</si>
  <si>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</si>
  <si>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</si>
  <si>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</si>
  <si>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</si>
  <si>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</si>
  <si>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</si>
  <si>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</si>
  <si>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</si>
  <si>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</si>
  <si>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</si>
  <si>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</si>
  <si>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</si>
  <si>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</si>
  <si>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</si>
  <si>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</si>
  <si>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</si>
  <si>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</si>
  <si>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</si>
  <si>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</si>
  <si>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</si>
  <si>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</si>
  <si>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</si>
  <si>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</si>
  <si>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</si>
  <si>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</si>
  <si>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</si>
  <si>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</si>
  <si>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</si>
  <si>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</si>
  <si>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</si>
  <si>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</si>
  <si>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</si>
  <si>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</si>
  <si>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</si>
  <si>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</si>
  <si>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</si>
  <si>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</si>
  <si>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</si>
  <si>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</si>
  <si>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</si>
  <si>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</si>
  <si>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</si>
  <si>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</si>
  <si>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</si>
  <si>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</si>
  <si>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</si>
  <si>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</si>
  <si>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</si>
  <si>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</si>
  <si>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</si>
  <si>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</si>
  <si>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</si>
  <si>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</si>
  <si>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</si>
  <si>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</si>
  <si>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</si>
  <si>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</si>
  <si>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</si>
  <si>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</si>
  <si>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</si>
  <si>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</si>
  <si>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</si>
  <si>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</si>
  <si>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</si>
  <si>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</si>
  <si>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</si>
  <si>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</si>
  <si>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</si>
  <si>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</si>
  <si>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</si>
  <si>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</si>
  <si>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</si>
  <si>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</si>
  <si>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</si>
  <si>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</si>
  <si>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</si>
  <si>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</si>
  <si>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</si>
  <si>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</si>
  <si>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</si>
  <si>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</si>
  <si>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</si>
  <si>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</si>
  <si>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</si>
  <si>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</si>
  <si>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</si>
  <si>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</si>
  <si>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</si>
  <si>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</si>
  <si>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</si>
  <si>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</si>
  <si>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</si>
  <si>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</si>
  <si>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</si>
  <si>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</si>
  <si>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</si>
  <si>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</si>
  <si>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</si>
  <si>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</si>
  <si>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</si>
  <si>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</si>
  <si>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</si>
  <si>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</si>
  <si>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</si>
  <si>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</si>
  <si>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</si>
  <si>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</si>
  <si>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</si>
  <si>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</si>
  <si>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</si>
  <si>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</si>
  <si>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</si>
  <si>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</si>
  <si>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</si>
  <si>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</si>
  <si>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</si>
  <si>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</si>
  <si>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</si>
  <si>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</si>
  <si>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</si>
  <si>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</si>
  <si>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</si>
  <si>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</si>
  <si>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</si>
  <si>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</si>
  <si>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</si>
  <si>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</si>
  <si>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</si>
  <si>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</si>
  <si>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</si>
  <si>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</si>
  <si>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</si>
  <si>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</si>
  <si>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</si>
  <si>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</si>
  <si>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</si>
  <si>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</si>
  <si>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</si>
  <si>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</si>
  <si>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</si>
  <si>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</si>
  <si>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</si>
  <si>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</si>
  <si>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</si>
  <si>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</si>
  <si>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</si>
  <si>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</si>
  <si>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</si>
  <si>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</si>
  <si>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</si>
  <si>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</si>
  <si>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</si>
  <si>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</si>
  <si>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</si>
  <si>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</si>
  <si>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</si>
  <si>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</si>
  <si>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</si>
  <si>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</si>
  <si>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</si>
  <si>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</si>
  <si>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</si>
  <si>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</si>
  <si>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</si>
  <si>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</si>
  <si>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</si>
  <si>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</si>
  <si>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</si>
  <si>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</si>
  <si>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</si>
  <si>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</si>
  <si>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</si>
  <si>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</si>
  <si>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</si>
  <si>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</si>
  <si>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</si>
  <si>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</si>
  <si>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</si>
  <si>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</si>
  <si>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</si>
  <si>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</si>
  <si>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</si>
  <si>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</si>
  <si>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</si>
  <si>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</si>
  <si>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</si>
  <si>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</si>
  <si>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</si>
  <si>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</si>
  <si>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</si>
  <si>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</si>
  <si>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</si>
  <si>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</si>
  <si>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</si>
  <si>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</si>
  <si>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</si>
  <si>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</si>
  <si>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</si>
  <si>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</si>
  <si>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</si>
  <si>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</si>
  <si>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</si>
  <si>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</si>
  <si>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</si>
  <si>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</si>
  <si>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</si>
  <si>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</si>
  <si>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</si>
  <si>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</si>
  <si>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</si>
  <si>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</si>
  <si>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</si>
  <si>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</si>
  <si>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</si>
  <si>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</si>
  <si>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</si>
  <si>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</si>
  <si>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</si>
  <si>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</si>
  <si>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</si>
  <si>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</si>
  <si>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</si>
  <si>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</si>
  <si>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</si>
  <si>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</si>
  <si>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</si>
  <si>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</si>
  <si>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</si>
  <si>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</si>
  <si>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</si>
  <si>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</si>
  <si>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</si>
  <si>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</si>
  <si>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</si>
  <si>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</si>
  <si>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</si>
  <si>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</si>
  <si>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</si>
  <si>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</si>
  <si>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</si>
  <si>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</si>
  <si>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</si>
  <si>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</si>
  <si>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</si>
  <si>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</si>
  <si>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</si>
  <si>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</si>
  <si>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</si>
  <si>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</si>
  <si>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</si>
  <si>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</si>
  <si>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</si>
  <si>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</si>
  <si>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</si>
  <si>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</si>
  <si>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</si>
  <si>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</si>
  <si>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</si>
  <si>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</si>
  <si>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</si>
  <si>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</si>
  <si>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</si>
  <si>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</si>
  <si>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</si>
  <si>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</si>
  <si>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</si>
  <si>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</si>
  <si>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</si>
  <si>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</si>
  <si>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</si>
  <si>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</si>
  <si>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</si>
  <si>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</si>
  <si>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</si>
  <si>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</si>
  <si>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</si>
  <si>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</si>
  <si>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</si>
  <si>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</si>
  <si>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</si>
  <si>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</si>
  <si>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</si>
  <si>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</si>
  <si>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</si>
  <si>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</si>
  <si>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</si>
  <si>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</si>
  <si>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</si>
  <si>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</si>
  <si>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</si>
  <si>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</si>
  <si>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</si>
  <si>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</si>
  <si>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</si>
  <si>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</si>
  <si>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</si>
  <si>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</si>
  <si>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</si>
  <si>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</si>
  <si>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</si>
  <si>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</si>
  <si>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</si>
  <si>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</si>
  <si>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</si>
  <si>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</si>
  <si>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</si>
  <si>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</si>
  <si>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</si>
  <si>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</si>
  <si>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</si>
  <si>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</si>
  <si>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</si>
  <si>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</si>
  <si>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</si>
  <si>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</si>
  <si>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</si>
  <si>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</si>
  <si>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</si>
  <si>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</si>
  <si>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</si>
  <si>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</si>
  <si>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</si>
  <si>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</si>
  <si>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</si>
  <si>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</si>
  <si>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</si>
  <si>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</si>
  <si>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</si>
  <si>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</si>
  <si>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</si>
  <si>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</si>
  <si>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</si>
  <si>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</si>
  <si>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</si>
  <si>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</si>
  <si>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</si>
  <si>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</si>
  <si>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</si>
  <si>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</si>
  <si>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</si>
  <si>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</si>
  <si>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</si>
  <si>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</si>
  <si>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</si>
  <si>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</si>
  <si>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</si>
  <si>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</si>
  <si>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</si>
  <si>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</si>
  <si>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</si>
  <si>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</si>
  <si>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</si>
  <si>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</si>
  <si>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</si>
  <si>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</si>
  <si>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</si>
  <si>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</si>
  <si>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</si>
  <si>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</si>
  <si>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</si>
  <si>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</si>
  <si>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</si>
  <si>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</si>
  <si>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</si>
  <si>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</si>
  <si>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</si>
  <si>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</si>
  <si>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</si>
  <si>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</si>
  <si>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</si>
  <si>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</si>
  <si>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</si>
  <si>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</si>
  <si>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</si>
  <si>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</si>
  <si>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</si>
  <si>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</si>
  <si>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</si>
  <si>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</si>
  <si>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</si>
  <si>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</si>
  <si>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</si>
  <si>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</si>
  <si>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</si>
  <si>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</si>
  <si>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</si>
  <si>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</si>
  <si>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</si>
  <si>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</si>
  <si>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</si>
  <si>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</si>
  <si>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</si>
  <si>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</si>
  <si>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</si>
  <si>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</si>
  <si>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</si>
  <si>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</si>
  <si>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</si>
  <si>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</si>
  <si>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</si>
  <si>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</si>
  <si>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</si>
  <si>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</si>
  <si>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</si>
  <si>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</si>
  <si>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</si>
  <si>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</si>
  <si>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</si>
  <si>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</si>
  <si>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</si>
  <si>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</si>
  <si>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</si>
  <si>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</si>
  <si>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</si>
  <si>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</si>
  <si>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</si>
  <si>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</si>
  <si>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</si>
  <si>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</si>
  <si>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</si>
  <si>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</si>
  <si>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</si>
  <si>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</si>
  <si>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</si>
  <si>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</si>
  <si>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</si>
  <si>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</si>
  <si>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</si>
  <si>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</si>
  <si>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</si>
  <si>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</si>
  <si>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</si>
  <si>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</si>
  <si>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</si>
  <si>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</si>
  <si>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</si>
  <si>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</si>
  <si>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</si>
  <si>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</si>
  <si>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</si>
  <si>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</si>
  <si>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</si>
  <si>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</si>
  <si>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</si>
  <si>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</si>
  <si>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</si>
  <si>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</si>
  <si>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</si>
  <si>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</si>
  <si>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</si>
  <si>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</si>
  <si>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</si>
  <si>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</si>
  <si>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</si>
  <si>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</si>
  <si>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</si>
  <si>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</si>
  <si>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</si>
  <si>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</si>
  <si>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</si>
  <si>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</si>
  <si>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</si>
  <si>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</si>
  <si>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</si>
  <si>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</si>
  <si>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</si>
  <si>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</si>
  <si>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</si>
  <si>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</si>
  <si>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</si>
  <si>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</si>
  <si>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</si>
  <si>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</si>
  <si>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</si>
  <si>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</si>
  <si>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</si>
  <si>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</si>
  <si>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</si>
  <si>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</si>
  <si>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</si>
  <si>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</si>
  <si>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</si>
  <si>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</si>
  <si>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</si>
  <si>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</si>
  <si>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</si>
  <si>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</si>
  <si>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</si>
  <si>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</si>
  <si>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</si>
  <si>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</si>
  <si>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</si>
  <si>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</si>
  <si>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</si>
  <si>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</si>
  <si>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</si>
  <si>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</si>
  <si>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</si>
  <si>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</si>
  <si>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</si>
  <si>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</si>
  <si>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</si>
  <si>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</si>
  <si>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</si>
  <si>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</si>
  <si>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</si>
  <si>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</si>
  <si>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</si>
  <si>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</si>
  <si>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</si>
  <si>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</si>
  <si>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</si>
  <si>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</si>
  <si>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</si>
  <si>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</si>
  <si>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</si>
  <si>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</si>
  <si>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</si>
  <si>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</si>
  <si>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</si>
  <si>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</si>
  <si>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</si>
  <si>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</si>
  <si>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</si>
  <si>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</si>
  <si>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</si>
  <si>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</si>
  <si>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</si>
  <si>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</si>
  <si>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</si>
  <si>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</si>
  <si>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</si>
  <si>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</si>
  <si>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</si>
  <si>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</si>
  <si>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</si>
  <si>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</si>
  <si>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</si>
  <si>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</si>
  <si>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</si>
  <si>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</si>
  <si>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</si>
  <si>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</si>
  <si>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</si>
  <si>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</si>
  <si>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</si>
  <si>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</si>
  <si>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</si>
  <si>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</si>
  <si>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</si>
  <si>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</si>
  <si>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</si>
  <si>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</si>
  <si>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</si>
  <si>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</si>
  <si>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</si>
  <si>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</si>
  <si>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</si>
  <si>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</si>
  <si>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</si>
  <si>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</si>
  <si>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</si>
  <si>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</si>
  <si>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</si>
  <si>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</si>
  <si>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</si>
  <si>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</si>
  <si>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</si>
  <si>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</si>
  <si>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</si>
  <si>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</si>
  <si>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</si>
  <si>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</si>
  <si>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</si>
  <si>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</si>
  <si>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</si>
  <si>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</si>
  <si>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</si>
  <si>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</si>
  <si>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</si>
  <si>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</si>
  <si>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</si>
  <si>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</si>
  <si>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</si>
  <si>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</si>
  <si>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</si>
  <si>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</si>
  <si>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</si>
  <si>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</si>
  <si>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</si>
  <si>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</si>
  <si>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</si>
  <si>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</si>
  <si>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</si>
  <si>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</si>
  <si>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</si>
  <si>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</si>
  <si>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</si>
  <si>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</si>
  <si>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</si>
  <si>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</si>
  <si>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</si>
  <si>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</si>
  <si>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</si>
  <si>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</si>
  <si>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</si>
  <si>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</si>
  <si>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</si>
  <si>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</si>
  <si>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</si>
  <si>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</si>
  <si>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</si>
  <si>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</si>
  <si>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</si>
  <si>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</si>
  <si>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</si>
  <si>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</si>
  <si>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</si>
  <si>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</si>
  <si>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</si>
  <si>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</si>
  <si>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</si>
  <si>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</si>
  <si>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</si>
  <si>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</si>
  <si>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</si>
  <si>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</si>
  <si>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</si>
  <si>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</si>
  <si>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</si>
  <si>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</si>
  <si>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</si>
  <si>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</si>
  <si>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</si>
  <si>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</si>
  <si>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</si>
  <si>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</si>
  <si>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</si>
  <si>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</si>
  <si>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</si>
  <si>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</si>
  <si>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</si>
  <si>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</si>
  <si>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</si>
  <si>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</si>
  <si>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</si>
  <si>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</si>
  <si>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</si>
  <si>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</si>
  <si>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</si>
  <si>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</si>
  <si>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</si>
  <si>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</si>
  <si>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</si>
  <si>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</si>
  <si>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</si>
  <si>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</si>
  <si>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</si>
  <si>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</si>
  <si>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</si>
  <si>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</si>
  <si>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</si>
  <si>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</si>
  <si>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</si>
  <si>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</si>
  <si>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</si>
  <si>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</si>
  <si>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</si>
  <si>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</si>
  <si>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</si>
  <si>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</si>
  <si>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</si>
  <si>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</si>
  <si>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</si>
  <si>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</si>
  <si>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</si>
  <si>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</si>
  <si>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</si>
  <si>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</si>
  <si>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</si>
  <si>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</si>
  <si>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</si>
  <si>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</si>
  <si>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</si>
  <si>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</si>
  <si>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</si>
  <si>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</si>
  <si>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</si>
  <si>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</si>
  <si>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</si>
  <si>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</si>
  <si>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</si>
  <si>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</si>
  <si>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</si>
  <si>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</si>
  <si>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</si>
  <si>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</si>
  <si>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</si>
  <si>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</si>
  <si>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</si>
  <si>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</si>
  <si>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</si>
  <si>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</si>
  <si>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</si>
  <si>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</si>
  <si>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</si>
  <si>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</si>
  <si>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</si>
  <si>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</si>
  <si>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</si>
  <si>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</si>
  <si>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</si>
  <si>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</si>
  <si>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</si>
  <si>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</si>
  <si>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</si>
  <si>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</si>
  <si>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</si>
  <si>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</si>
  <si>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</si>
  <si>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</si>
  <si>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</si>
  <si>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</si>
  <si>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</si>
  <si>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</si>
  <si>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</si>
  <si>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</si>
  <si>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</si>
  <si>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</si>
  <si>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</si>
  <si>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</si>
  <si>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</si>
  <si>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</si>
  <si>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</si>
  <si>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</si>
  <si>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</si>
  <si>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</si>
  <si>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</si>
  <si>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</si>
  <si>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</si>
  <si>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</si>
  <si>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</si>
  <si>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</si>
  <si>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</si>
  <si>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</si>
  <si>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</si>
  <si>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</si>
  <si>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</si>
  <si>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</si>
  <si>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</si>
  <si>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</si>
  <si>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</si>
  <si>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</si>
  <si>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</si>
  <si>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</si>
  <si>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</si>
  <si>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</si>
  <si>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</si>
  <si>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</si>
  <si>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</si>
  <si>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</si>
  <si>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</si>
  <si>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</si>
  <si>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</si>
  <si>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</si>
  <si>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</si>
  <si>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</si>
  <si>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</si>
  <si>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</si>
  <si>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</si>
  <si>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</si>
  <si>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</si>
  <si>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</si>
  <si>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</si>
  <si>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</si>
  <si>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</si>
  <si>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</si>
  <si>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</si>
  <si>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</si>
  <si>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</si>
  <si>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</si>
  <si>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</si>
  <si>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</si>
  <si>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</si>
  <si>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</si>
  <si>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</si>
  <si>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</si>
  <si>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</si>
  <si>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</si>
  <si>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</si>
  <si>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</si>
  <si>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</si>
  <si>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</si>
  <si>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</si>
  <si>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</si>
  <si>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</si>
  <si>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</si>
  <si>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</si>
  <si>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</si>
  <si>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</si>
  <si>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</si>
  <si>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</si>
  <si>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</si>
  <si>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</si>
  <si>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</si>
  <si>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</si>
  <si>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</si>
  <si>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</si>
  <si>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</si>
  <si>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</si>
  <si>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</si>
  <si>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</si>
  <si>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</si>
  <si>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</si>
  <si>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</si>
  <si>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</si>
  <si>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</si>
  <si>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</si>
  <si>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</si>
  <si>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</si>
  <si>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</si>
  <si>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</si>
  <si>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</si>
  <si>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</si>
  <si>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</si>
  <si>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</si>
  <si>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</si>
  <si>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</si>
  <si>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</si>
  <si>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</si>
  <si>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</si>
  <si>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</si>
  <si>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</si>
  <si>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</si>
  <si>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</si>
  <si>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</si>
  <si>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</si>
  <si>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</si>
  <si>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</si>
  <si>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</si>
  <si>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</si>
  <si>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</si>
  <si>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</si>
  <si>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</si>
  <si>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</si>
  <si>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</si>
  <si>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</si>
  <si>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</si>
  <si>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</si>
  <si>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</si>
  <si>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</si>
  <si>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</si>
  <si>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</si>
  <si>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</si>
  <si>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</si>
  <si>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</si>
  <si>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</si>
  <si>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</si>
  <si>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</si>
  <si>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</si>
  <si>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</si>
  <si>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</si>
  <si>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</si>
  <si>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</si>
  <si>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</si>
  <si>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</si>
  <si>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</si>
  <si>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</si>
  <si>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</si>
  <si>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</si>
  <si>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</si>
  <si>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</si>
  <si>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</si>
  <si>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</si>
  <si>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</si>
  <si>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</si>
  <si>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</si>
  <si>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</si>
  <si>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</si>
  <si>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</si>
  <si>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</si>
  <si>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</si>
  <si>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</si>
  <si>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</si>
  <si>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</si>
  <si>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</si>
  <si>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</si>
  <si>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</si>
  <si>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</si>
  <si>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</si>
  <si>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</si>
  <si>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</si>
  <si>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</si>
  <si>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</si>
  <si>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</si>
  <si>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</si>
  <si>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</si>
  <si>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</si>
  <si>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</si>
  <si>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</si>
  <si>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</si>
  <si>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</si>
  <si>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</si>
  <si>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</si>
  <si>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</si>
  <si>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</si>
  <si>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</si>
  <si>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</si>
  <si>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</si>
  <si>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</si>
  <si>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</si>
  <si>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</si>
  <si>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</si>
  <si>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</si>
  <si>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</si>
  <si>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</si>
  <si>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</si>
  <si>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</si>
  <si>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</si>
  <si>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</si>
  <si>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</si>
  <si>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</si>
  <si>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</si>
  <si>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</si>
  <si>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</si>
  <si>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</si>
  <si>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</si>
  <si>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</si>
  <si>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</si>
  <si>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</si>
  <si>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</si>
  <si>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</si>
  <si>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</si>
  <si>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</si>
  <si>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</si>
  <si>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</si>
  <si>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</si>
  <si>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</si>
  <si>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</si>
  <si>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</si>
  <si>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</si>
  <si>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</si>
  <si>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</si>
  <si>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</si>
  <si>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</si>
  <si>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</si>
  <si>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</si>
  <si>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</si>
  <si>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</si>
  <si>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</si>
  <si>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</si>
  <si>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</si>
  <si>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</si>
  <si>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</si>
  <si>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</si>
  <si>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</si>
  <si>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</si>
  <si>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</si>
  <si>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</si>
  <si>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</si>
  <si>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</si>
  <si>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</si>
  <si>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</si>
  <si>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</si>
  <si>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</si>
  <si>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</si>
  <si>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</si>
  <si>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</si>
  <si>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</si>
  <si>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</si>
  <si>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</si>
  <si>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</si>
  <si>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</si>
  <si>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</si>
  <si>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</si>
  <si>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</si>
  <si>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</si>
  <si>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</si>
  <si>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</si>
  <si>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</si>
  <si>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</si>
  <si>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</si>
  <si>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</si>
  <si>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</si>
  <si>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</si>
  <si>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</si>
  <si>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</si>
  <si>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</si>
  <si>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</si>
  <si>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</si>
  <si>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</si>
  <si>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</si>
  <si>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</si>
  <si>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</si>
  <si>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</si>
  <si>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</si>
  <si>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</si>
  <si>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</si>
  <si>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</si>
  <si>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</si>
  <si>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</si>
  <si>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</si>
  <si>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</si>
  <si>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</si>
  <si>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</si>
  <si>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</si>
  <si>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</si>
  <si>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</si>
  <si>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</si>
  <si>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</si>
  <si>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</si>
  <si>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</si>
  <si>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</si>
  <si>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</si>
  <si>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</si>
  <si>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</si>
  <si>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</si>
  <si>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</si>
  <si>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</si>
  <si>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</si>
  <si>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</si>
  <si>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</si>
  <si>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</si>
  <si>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</si>
  <si>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</si>
  <si>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</si>
  <si>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</si>
  <si>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</si>
  <si>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</si>
  <si>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</si>
  <si>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</si>
  <si>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</si>
  <si>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</si>
  <si>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</si>
  <si>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</si>
  <si>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</si>
  <si>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</si>
  <si>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</si>
  <si>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</si>
  <si>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</si>
  <si>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</si>
  <si>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</si>
  <si>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</si>
  <si>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</si>
  <si>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</si>
  <si>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</si>
  <si>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</si>
  <si>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</si>
  <si>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</si>
  <si>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</si>
  <si>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</si>
  <si>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</si>
  <si>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</si>
  <si>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</si>
  <si>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</si>
  <si>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</si>
  <si>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</si>
  <si>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</si>
  <si>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</si>
  <si>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</si>
  <si>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</si>
  <si>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</si>
  <si>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</si>
  <si>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</si>
  <si>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</si>
  <si>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</si>
  <si>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</si>
  <si>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</si>
  <si>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</si>
  <si>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</si>
  <si>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</si>
  <si>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</si>
  <si>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</si>
  <si>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</si>
  <si>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</si>
  <si>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</si>
  <si>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</si>
  <si>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</si>
  <si>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</si>
  <si>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</si>
  <si>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</si>
  <si>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</si>
  <si>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</si>
  <si>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</si>
  <si>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</si>
  <si>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</si>
  <si>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</si>
  <si>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</si>
  <si>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</si>
  <si>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</si>
  <si>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</si>
  <si>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</si>
  <si>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</si>
  <si>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</si>
  <si>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</si>
  <si>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</si>
  <si>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</si>
  <si>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</si>
  <si>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</si>
  <si>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</si>
  <si>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</si>
  <si>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</si>
  <si>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</si>
  <si>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</si>
  <si>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</si>
  <si>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</si>
  <si>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</si>
  <si>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</si>
  <si>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</si>
  <si>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</si>
  <si>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</si>
  <si>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</si>
  <si>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</si>
  <si>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</si>
  <si>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</si>
  <si>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</si>
  <si>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</si>
  <si>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</si>
  <si>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</si>
  <si>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</si>
  <si>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</si>
  <si>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</si>
  <si>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</si>
  <si>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</si>
  <si>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</si>
  <si>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</si>
  <si>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</si>
  <si>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</si>
  <si>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</si>
  <si>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</si>
  <si>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</si>
  <si>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</si>
  <si>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</si>
  <si>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</si>
  <si>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</si>
  <si>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</si>
  <si>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</si>
  <si>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</si>
  <si>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</si>
  <si>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</si>
  <si>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</si>
  <si>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</si>
  <si>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</si>
  <si>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</si>
  <si>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</si>
  <si>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</si>
  <si>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</si>
  <si>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</si>
  <si>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</si>
  <si>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</si>
  <si>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</si>
  <si>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</si>
  <si>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</si>
  <si>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</si>
  <si>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</si>
  <si>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</si>
  <si>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</si>
  <si>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</si>
  <si>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</si>
  <si>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</si>
  <si>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</si>
  <si>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</si>
  <si>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</si>
  <si>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</si>
  <si>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</si>
  <si>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</si>
  <si>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</si>
  <si>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</si>
  <si>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</si>
  <si>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</si>
  <si>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</si>
  <si>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</si>
  <si>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</si>
  <si>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</si>
  <si>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</si>
  <si>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</si>
  <si>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</si>
  <si>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</si>
  <si>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</si>
  <si>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</si>
  <si>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</si>
  <si>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</si>
  <si>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</si>
  <si>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</si>
  <si>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</si>
  <si>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</si>
  <si>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</si>
  <si>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</si>
  <si>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</si>
  <si>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</si>
  <si>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</si>
  <si>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</si>
  <si>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</si>
  <si>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</si>
  <si>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</si>
  <si>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</si>
  <si>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</si>
  <si>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</si>
  <si>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</si>
  <si>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</si>
  <si>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</si>
  <si>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</si>
  <si>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</si>
  <si>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</si>
  <si>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</si>
  <si>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</si>
  <si>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</si>
  <si>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</si>
  <si>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</si>
  <si>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</si>
  <si>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</si>
  <si>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</si>
  <si>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</si>
  <si>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</si>
  <si>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</si>
  <si>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</si>
  <si>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</si>
  <si>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</si>
  <si>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</si>
  <si>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</si>
  <si>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</si>
  <si>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</si>
  <si>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</si>
  <si>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</si>
  <si>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</si>
  <si>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</si>
  <si>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</si>
  <si>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</si>
  <si>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</si>
  <si>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</si>
  <si>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</si>
  <si>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</si>
  <si>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</si>
  <si>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</si>
  <si>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</si>
  <si>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</si>
  <si>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</si>
  <si>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</si>
  <si>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</si>
  <si>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</si>
  <si>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</si>
  <si>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</si>
  <si>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</si>
  <si>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</si>
  <si>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</si>
  <si>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</si>
  <si>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</si>
  <si>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</si>
  <si>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</si>
  <si>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</si>
  <si>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</si>
  <si>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</si>
  <si>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</si>
  <si>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</si>
  <si>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</si>
  <si>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</si>
  <si>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</si>
  <si>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</si>
  <si>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</si>
  <si>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</si>
  <si>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</si>
  <si>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</si>
  <si>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</si>
  <si>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</si>
  <si>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</si>
  <si>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</si>
  <si>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</si>
  <si>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</si>
  <si>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</si>
  <si>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</si>
  <si>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</si>
  <si>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</si>
  <si>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</si>
  <si>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</si>
  <si>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</si>
  <si>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</si>
  <si>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</si>
  <si>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</si>
  <si>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</si>
  <si>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</si>
  <si>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</si>
  <si>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</si>
  <si>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</si>
  <si>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</si>
  <si>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</si>
  <si>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</si>
  <si>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</si>
  <si>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</si>
  <si>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</si>
  <si>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</si>
  <si>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</si>
  <si>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</si>
  <si>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</si>
  <si>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</si>
  <si>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</si>
  <si>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</si>
  <si>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</si>
  <si>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</si>
  <si>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</si>
  <si>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</si>
  <si>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</si>
  <si>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</si>
  <si>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</si>
  <si>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</si>
  <si>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</si>
  <si>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</si>
  <si>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</si>
  <si>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</si>
  <si>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</si>
  <si>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</si>
  <si>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</si>
  <si>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</si>
  <si>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</si>
  <si>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</si>
  <si>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</si>
  <si>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</si>
  <si>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</si>
  <si>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</si>
  <si>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</si>
  <si>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</si>
  <si>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</si>
  <si>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</si>
  <si>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</si>
  <si>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</si>
  <si>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</si>
  <si>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</si>
  <si>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</si>
  <si>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</si>
  <si>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</si>
  <si>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</si>
  <si>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</si>
  <si>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</si>
  <si>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</si>
  <si>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</si>
  <si>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</si>
  <si>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</si>
  <si>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</si>
  <si>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</si>
  <si>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</si>
  <si>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</si>
  <si>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</si>
  <si>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</si>
  <si>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</si>
  <si>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</si>
  <si>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</si>
  <si>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</si>
  <si>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</si>
  <si>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</si>
  <si>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</si>
  <si>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</si>
  <si>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</si>
  <si>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</si>
  <si>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</si>
  <si>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</si>
  <si>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</si>
  <si>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</si>
  <si>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</si>
  <si>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</si>
  <si>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</si>
  <si>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</si>
  <si>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</si>
  <si>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</si>
  <si>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</si>
  <si>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</si>
  <si>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</si>
  <si>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</si>
  <si>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</si>
  <si>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</si>
  <si>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</si>
  <si>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</si>
  <si>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</si>
  <si>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</si>
  <si>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</si>
  <si>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</si>
  <si>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</si>
  <si>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</si>
  <si>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</si>
  <si>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</si>
  <si>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</si>
  <si>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</si>
  <si>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</si>
  <si>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</si>
  <si>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</si>
  <si>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</si>
  <si>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</si>
  <si>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</si>
  <si>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</si>
  <si>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</si>
  <si>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</si>
  <si>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</si>
  <si>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</si>
  <si>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</si>
  <si>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</si>
  <si>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</si>
  <si>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</si>
  <si>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</si>
  <si>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</si>
  <si>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</si>
  <si>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</si>
  <si>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</si>
  <si>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</si>
  <si>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</si>
  <si>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</si>
  <si>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</si>
  <si>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</si>
  <si>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</si>
  <si>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</si>
  <si>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</si>
  <si>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</si>
  <si>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</si>
  <si>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</si>
  <si>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</si>
  <si>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</si>
  <si>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</si>
  <si>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</si>
  <si>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</si>
  <si>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</si>
  <si>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</si>
  <si>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</si>
  <si>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</si>
  <si>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</si>
  <si>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</si>
  <si>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</si>
  <si>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</si>
  <si>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</si>
  <si>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</si>
  <si>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</si>
  <si>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</si>
  <si>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</si>
  <si>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</si>
  <si>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</si>
  <si>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</si>
  <si>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</si>
  <si>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</si>
  <si>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</si>
  <si>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</si>
  <si>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</si>
  <si>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</si>
  <si>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</si>
  <si>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</si>
  <si>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</si>
  <si>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</si>
  <si>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</si>
  <si>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</si>
  <si>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</si>
  <si>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</si>
  <si>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</si>
  <si>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</si>
  <si>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</si>
  <si>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</si>
  <si>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</si>
  <si>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</si>
  <si>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</si>
  <si>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</si>
  <si>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</si>
  <si>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</si>
  <si>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</si>
  <si>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</si>
  <si>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</si>
  <si>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</si>
  <si>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</si>
  <si>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</si>
  <si>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</si>
  <si>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</si>
  <si>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</si>
  <si>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</si>
  <si>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</si>
  <si>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</si>
  <si>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</si>
  <si>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</si>
  <si>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</si>
  <si>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</si>
  <si>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</si>
  <si>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</si>
  <si>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</si>
  <si>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</si>
  <si>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</si>
  <si>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</si>
  <si>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</si>
  <si>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</si>
  <si>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</si>
  <si>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</si>
  <si>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</si>
  <si>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</si>
  <si>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</si>
  <si>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</si>
  <si>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</si>
  <si>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</si>
  <si>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</si>
  <si>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</si>
  <si>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</si>
  <si>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</si>
  <si>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</si>
  <si>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</si>
  <si>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</si>
  <si>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</si>
  <si>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</si>
  <si>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</si>
  <si>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</si>
  <si>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</si>
  <si>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</si>
  <si>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</si>
  <si>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</si>
  <si>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</si>
  <si>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</si>
  <si>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</si>
  <si>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</si>
  <si>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</si>
  <si>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</si>
  <si>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</si>
  <si>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</si>
  <si>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</si>
  <si>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</si>
  <si>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</si>
  <si>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</si>
  <si>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</si>
  <si>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</si>
  <si>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</si>
  <si>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</si>
  <si>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</si>
  <si>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</si>
  <si>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</si>
  <si>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</si>
  <si>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</si>
  <si>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</si>
  <si>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</si>
  <si>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</si>
  <si>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</si>
  <si>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</si>
  <si>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</si>
  <si>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</si>
  <si>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</si>
  <si>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</si>
  <si>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</si>
  <si>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</si>
  <si>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</si>
  <si>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</si>
  <si>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</si>
  <si>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</si>
  <si>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</si>
  <si>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</si>
  <si>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</si>
  <si>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</si>
  <si>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</si>
  <si>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</si>
  <si>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</si>
  <si>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</si>
  <si>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</si>
  <si>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</si>
  <si>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</si>
  <si>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</si>
  <si>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</si>
  <si>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</si>
  <si>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</si>
  <si>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</si>
  <si>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</si>
  <si>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</si>
  <si>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</si>
  <si>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</si>
  <si>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</si>
  <si>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</si>
  <si>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</si>
  <si>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</si>
  <si>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</si>
  <si>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</si>
  <si>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</si>
  <si>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</si>
  <si>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</si>
  <si>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</si>
  <si>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</si>
  <si>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</si>
  <si>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</si>
  <si>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</si>
  <si>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</si>
  <si>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</si>
  <si>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</si>
  <si>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</si>
  <si>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</si>
  <si>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</si>
  <si>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</si>
  <si>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</si>
  <si>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</si>
  <si>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</si>
  <si>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</si>
  <si>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</si>
  <si>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</si>
  <si>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</si>
  <si>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</si>
  <si>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</si>
  <si>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</si>
  <si>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</si>
  <si>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</si>
  <si>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</si>
  <si>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</si>
  <si>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</si>
  <si>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</si>
  <si>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</si>
  <si>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</si>
  <si>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</si>
  <si>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</si>
  <si>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</si>
  <si>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</si>
  <si>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</si>
  <si>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</si>
  <si>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</si>
  <si>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</si>
  <si>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</si>
  <si>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</si>
  <si>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</si>
  <si>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</si>
  <si>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</si>
  <si>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</si>
  <si>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</si>
  <si>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</si>
  <si>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</si>
  <si>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</si>
  <si>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</si>
  <si>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</si>
  <si>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</si>
  <si>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</si>
  <si>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</si>
  <si>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</si>
  <si>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</si>
  <si>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</si>
  <si>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</si>
  <si>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</si>
  <si>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</si>
  <si>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</si>
  <si>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</si>
  <si>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</si>
  <si>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</si>
  <si>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</si>
  <si>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</si>
  <si>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</si>
  <si>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</si>
  <si>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</si>
  <si>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</si>
  <si>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</si>
  <si>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</si>
  <si>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</si>
  <si>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</si>
  <si>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</si>
  <si>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</si>
  <si>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</si>
  <si>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</si>
  <si>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</si>
  <si>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</si>
  <si>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</si>
  <si>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</si>
  <si>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</si>
  <si>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</si>
  <si>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</si>
  <si>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</si>
  <si>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</si>
  <si>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</si>
  <si>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</si>
  <si>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</si>
  <si>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</si>
  <si>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</si>
  <si>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</si>
  <si>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</si>
  <si>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</si>
  <si>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</si>
  <si>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</si>
  <si>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</si>
  <si>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</si>
  <si>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</si>
  <si>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</si>
  <si>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</si>
  <si>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</si>
  <si>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</si>
  <si>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</si>
  <si>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</si>
  <si>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</si>
  <si>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</si>
  <si>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</si>
  <si>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</si>
  <si>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</si>
  <si>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</si>
  <si>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</si>
  <si>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</si>
  <si>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</si>
  <si>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</si>
  <si>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</si>
  <si>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</si>
  <si>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</si>
  <si>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</si>
  <si>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</si>
  <si>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</si>
  <si>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</si>
  <si>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</si>
  <si>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</si>
  <si>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</si>
  <si>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</si>
  <si>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</si>
  <si>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</si>
  <si>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</si>
  <si>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</si>
  <si>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</si>
  <si>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</si>
  <si>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</si>
  <si>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</si>
  <si>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</si>
  <si>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</si>
  <si>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</si>
  <si>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</si>
  <si>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</si>
  <si>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</si>
  <si>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</si>
  <si>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</si>
  <si>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</si>
  <si>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</si>
  <si>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</si>
  <si>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</si>
  <si>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</si>
  <si>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</si>
  <si>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</si>
  <si>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</si>
  <si>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</si>
  <si>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</si>
  <si>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</si>
  <si>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</si>
  <si>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</si>
  <si>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</si>
  <si>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</si>
  <si>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</si>
  <si>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</si>
  <si>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</si>
  <si>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</si>
  <si>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</si>
  <si>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</si>
  <si>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</si>
  <si>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</si>
  <si>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</si>
  <si>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</si>
  <si>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</si>
  <si>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</si>
  <si>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</si>
  <si>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</si>
  <si>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</si>
  <si>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</si>
  <si>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</si>
  <si>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</si>
  <si>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</si>
  <si>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</si>
  <si>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</si>
  <si>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</si>
  <si>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</si>
  <si>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</si>
  <si>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</si>
  <si>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</si>
  <si>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</si>
  <si>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</si>
  <si>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</si>
  <si>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</si>
  <si>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</si>
  <si>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</si>
  <si>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</si>
  <si>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</si>
  <si>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</si>
  <si>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</si>
  <si>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</si>
  <si>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</si>
  <si>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</si>
  <si>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</si>
  <si>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</si>
  <si>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</si>
  <si>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</si>
  <si>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</si>
  <si>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</si>
  <si>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</si>
  <si>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</si>
  <si>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</si>
  <si>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</si>
  <si>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</si>
  <si>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</si>
  <si>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</si>
  <si>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</si>
  <si>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</si>
  <si>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</si>
  <si>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</si>
  <si>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</si>
  <si>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</si>
  <si>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</si>
  <si>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</si>
  <si>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</si>
  <si>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</si>
  <si>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</si>
  <si>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</si>
  <si>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</si>
  <si>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</si>
  <si>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</si>
  <si>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</si>
  <si>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</si>
  <si>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</si>
  <si>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</si>
  <si>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</si>
  <si>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</si>
  <si>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</si>
  <si>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</si>
  <si>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</si>
  <si>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</si>
  <si>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</si>
  <si>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</si>
  <si>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</si>
  <si>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</si>
  <si>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</si>
  <si>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</si>
  <si>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</si>
  <si>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</si>
  <si>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</si>
  <si>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</si>
  <si>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</si>
  <si>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</si>
  <si>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</si>
  <si>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</si>
  <si>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</si>
  <si>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</si>
  <si>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</si>
  <si>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</si>
  <si>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</si>
  <si>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</si>
  <si>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</si>
  <si>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</si>
  <si>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</si>
  <si>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</si>
  <si>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</si>
  <si>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</si>
  <si>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</si>
  <si>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</si>
  <si>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</si>
  <si>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</si>
  <si>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</si>
  <si>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</si>
  <si>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</si>
  <si>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</si>
  <si>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</si>
  <si>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</si>
  <si>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</si>
  <si>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</si>
  <si>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</si>
  <si>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</si>
  <si>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</si>
  <si>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</si>
  <si>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</si>
  <si>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</si>
  <si>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</si>
  <si>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</si>
  <si>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</si>
  <si>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</si>
  <si>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</si>
  <si>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</si>
  <si>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</si>
  <si>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</si>
  <si>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</si>
  <si>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</si>
  <si>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</si>
  <si>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</si>
  <si>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</si>
  <si>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</si>
  <si>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</si>
  <si>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</si>
  <si>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</si>
  <si>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</si>
  <si>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</si>
  <si>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</si>
  <si>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</si>
  <si>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</si>
  <si>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</si>
  <si>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</si>
  <si>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</si>
  <si>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</si>
  <si>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</si>
  <si>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</si>
  <si>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</si>
  <si>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</si>
  <si>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</si>
  <si>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</si>
  <si>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</si>
  <si>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</si>
  <si>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</si>
  <si>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</si>
  <si>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</si>
  <si>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</si>
  <si>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</si>
  <si>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</si>
  <si>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</si>
  <si>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</si>
  <si>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</si>
  <si>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</si>
  <si>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</si>
  <si>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</si>
  <si>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</si>
  <si>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</si>
  <si>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</si>
  <si>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</si>
  <si>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</si>
  <si>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</si>
  <si>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</si>
  <si>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</si>
  <si>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</si>
  <si>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</si>
  <si>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</si>
  <si>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</si>
  <si>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</si>
  <si>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</si>
  <si>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</si>
  <si>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</si>
  <si>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</si>
  <si>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</si>
  <si>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</si>
  <si>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</si>
  <si>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</si>
  <si>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</si>
  <si>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</si>
  <si>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</si>
  <si>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</si>
  <si>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</si>
  <si>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</si>
  <si>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</si>
  <si>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</si>
  <si>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</si>
  <si>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</si>
  <si>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</si>
  <si>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</si>
  <si>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</si>
  <si>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</si>
  <si>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</si>
  <si>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</si>
  <si>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</si>
  <si>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</si>
  <si>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</si>
  <si>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</si>
  <si>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</si>
  <si>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</si>
  <si>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</si>
  <si>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</si>
  <si>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</si>
  <si>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</si>
  <si>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</si>
  <si>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</si>
  <si>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</si>
  <si>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</si>
  <si>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</si>
  <si>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</si>
  <si>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</si>
  <si>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</si>
  <si>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</si>
  <si>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</si>
  <si>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</si>
  <si>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</si>
  <si>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</si>
  <si>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</si>
  <si>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</si>
  <si>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</si>
  <si>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</si>
  <si>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</si>
  <si>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</si>
  <si>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</si>
  <si>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</si>
  <si>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</si>
  <si>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</si>
  <si>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</si>
  <si>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</si>
  <si>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</si>
  <si>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</si>
  <si>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</si>
  <si>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</si>
  <si>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</si>
  <si>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</si>
  <si>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</si>
  <si>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</si>
  <si>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</si>
  <si>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</si>
  <si>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</si>
  <si>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</si>
  <si>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</si>
  <si>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</si>
  <si>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</si>
  <si>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</si>
  <si>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</si>
  <si>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</si>
  <si>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</si>
  <si>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</si>
  <si>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</si>
  <si>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</si>
  <si>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</si>
  <si>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</si>
  <si>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</si>
  <si>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</si>
  <si>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</si>
  <si>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</si>
  <si>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</si>
  <si>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</si>
  <si>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</si>
  <si>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</si>
  <si>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</si>
  <si>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</si>
  <si>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</si>
  <si>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</si>
  <si>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</si>
  <si>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</si>
  <si>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</si>
  <si>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</si>
  <si>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</si>
  <si>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</si>
  <si>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</si>
  <si>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</si>
  <si>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</si>
  <si>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</si>
  <si>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</si>
  <si>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</si>
  <si>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</si>
  <si>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</si>
  <si>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</si>
  <si>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</si>
  <si>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</si>
  <si>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</si>
  <si>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</si>
  <si>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</si>
  <si>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</si>
  <si>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</si>
  <si>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</si>
  <si>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</si>
  <si>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</si>
  <si>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</si>
  <si>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</si>
  <si>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</si>
  <si>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</si>
  <si>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</si>
  <si>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</si>
  <si>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</si>
  <si>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</si>
  <si>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</si>
  <si>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</si>
  <si>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</si>
  <si>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</si>
  <si>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</si>
  <si>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</si>
  <si>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</si>
  <si>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</si>
  <si>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</si>
  <si>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</si>
  <si>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</si>
  <si>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</si>
  <si>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</si>
  <si>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</si>
  <si>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</si>
  <si>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</si>
  <si>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</si>
  <si>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</si>
  <si>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</si>
  <si>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</si>
  <si>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</si>
  <si>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</si>
  <si>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</si>
  <si>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</si>
  <si>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</si>
  <si>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</si>
  <si>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</si>
  <si>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</si>
  <si>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</si>
  <si>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</si>
  <si>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</si>
  <si>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</si>
  <si>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</si>
  <si>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</si>
  <si>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</si>
  <si>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</si>
  <si>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</si>
  <si>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</si>
  <si>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</si>
  <si>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</si>
  <si>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</si>
  <si>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</si>
  <si>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</si>
  <si>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</si>
  <si>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</si>
  <si>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</si>
  <si>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</si>
  <si>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</si>
  <si>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</si>
  <si>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</si>
  <si>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</si>
  <si>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</si>
  <si>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</si>
  <si>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</si>
  <si>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</si>
  <si>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</si>
  <si>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</si>
  <si>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</si>
  <si>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</si>
  <si>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</si>
  <si>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</si>
  <si>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</si>
  <si>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</si>
  <si>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</si>
  <si>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</si>
  <si>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</si>
  <si>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</si>
  <si>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</si>
  <si>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</si>
  <si>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</si>
  <si>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</si>
  <si>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</si>
  <si>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</si>
  <si>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</si>
  <si>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</si>
  <si>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</si>
  <si>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</si>
  <si>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</si>
  <si>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</si>
  <si>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</si>
  <si>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</si>
  <si>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</si>
  <si>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</si>
  <si>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</si>
  <si>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</si>
  <si>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</si>
  <si>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</si>
  <si>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</si>
  <si>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</si>
  <si>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</si>
  <si>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</si>
  <si>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</si>
  <si>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</si>
  <si>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</si>
  <si>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</si>
  <si>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</si>
  <si>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</si>
  <si>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</si>
  <si>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</si>
  <si>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</si>
  <si>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</si>
  <si>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</si>
  <si>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</si>
  <si>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</si>
  <si>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</si>
  <si>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</si>
  <si>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</si>
  <si>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</si>
  <si>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</si>
  <si>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</si>
  <si>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</si>
  <si>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</si>
  <si>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</si>
  <si>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</si>
  <si>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</si>
  <si>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</si>
  <si>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</si>
  <si>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</si>
  <si>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</si>
  <si>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</si>
  <si>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</si>
  <si>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</si>
  <si>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</si>
  <si>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</si>
  <si>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</si>
  <si>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</si>
  <si>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</si>
  <si>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</si>
  <si>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</si>
  <si>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</si>
  <si>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</si>
  <si>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</si>
  <si>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</si>
  <si>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</si>
  <si>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</si>
  <si>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</si>
  <si>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</si>
  <si>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</si>
  <si>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</si>
  <si>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</si>
  <si>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</si>
  <si>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</si>
  <si>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</si>
  <si>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</si>
  <si>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</si>
  <si>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</si>
  <si>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</si>
  <si>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</si>
  <si>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</si>
  <si>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</si>
  <si>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</si>
  <si>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</si>
  <si>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</si>
  <si>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</si>
  <si>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</si>
  <si>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</si>
  <si>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</si>
  <si>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</si>
  <si>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</si>
  <si>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</si>
  <si>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</si>
  <si>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</si>
  <si>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</si>
  <si>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</si>
  <si>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</si>
  <si>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</si>
  <si>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</si>
  <si>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</si>
  <si>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</si>
  <si>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</si>
  <si>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</si>
  <si>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</si>
  <si>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</si>
  <si>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</si>
  <si>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</si>
  <si>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</si>
  <si>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</si>
  <si>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</si>
  <si>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</si>
  <si>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</si>
  <si>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</si>
  <si>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</si>
  <si>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</si>
  <si>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</si>
  <si>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</si>
  <si>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</si>
  <si>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</si>
  <si>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</si>
  <si>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</si>
  <si>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</si>
  <si>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</si>
  <si>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</si>
  <si>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</si>
  <si>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</si>
  <si>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</si>
  <si>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</si>
  <si>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</si>
  <si>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</si>
  <si>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</si>
  <si>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</si>
  <si>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</si>
  <si>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</si>
  <si>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</si>
  <si>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</si>
  <si>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</si>
  <si>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</si>
  <si>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</si>
  <si>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</si>
  <si>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</si>
  <si>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</si>
  <si>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</si>
  <si>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</si>
  <si>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</si>
  <si>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</si>
  <si>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</si>
  <si>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</si>
  <si>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</si>
  <si>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</si>
  <si>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</si>
  <si>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</si>
  <si>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</si>
  <si>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</si>
  <si>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</si>
  <si>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</si>
  <si>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</si>
  <si>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</si>
  <si>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</si>
  <si>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</si>
  <si>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</si>
  <si>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</si>
  <si>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</si>
  <si>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</si>
  <si>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</si>
  <si>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</si>
  <si>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</si>
  <si>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</si>
  <si>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</si>
  <si>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</si>
  <si>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</si>
  <si>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</si>
  <si>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</si>
  <si>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</si>
  <si>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</si>
  <si>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</si>
  <si>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</si>
  <si>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</si>
  <si>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</si>
  <si>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</si>
  <si>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</si>
  <si>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</si>
  <si>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</si>
  <si>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</si>
  <si>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</si>
  <si>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</si>
  <si>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</si>
  <si>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</si>
  <si>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</si>
  <si>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</si>
  <si>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</si>
  <si>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</si>
  <si>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</si>
  <si>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</si>
  <si>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</si>
  <si>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</si>
  <si>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</si>
  <si>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</si>
  <si>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</si>
  <si>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</si>
  <si>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</si>
  <si>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</si>
  <si>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</si>
  <si>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</si>
  <si>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</si>
  <si>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</si>
  <si>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</si>
  <si>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</si>
  <si>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</si>
  <si>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</si>
  <si>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</si>
  <si>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</si>
  <si>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</si>
  <si>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</si>
  <si>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</si>
  <si>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</si>
  <si>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</si>
  <si>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</si>
  <si>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</si>
  <si>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</si>
  <si>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</si>
  <si>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</si>
  <si>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</si>
  <si>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</si>
  <si>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</si>
  <si>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</si>
  <si>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</si>
  <si>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</si>
  <si>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</si>
  <si>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</si>
  <si>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</si>
  <si>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</si>
  <si>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</si>
  <si>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</si>
  <si>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</si>
  <si>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</si>
  <si>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</si>
  <si>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</si>
  <si>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</si>
  <si>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</si>
  <si>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</si>
  <si>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</si>
  <si>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</si>
  <si>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</si>
  <si>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</si>
  <si>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</si>
  <si>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</si>
  <si>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</si>
  <si>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</si>
  <si>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</si>
  <si>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</si>
  <si>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</si>
  <si>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</si>
  <si>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</si>
  <si>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</si>
  <si>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</si>
  <si>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</si>
  <si>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</si>
  <si>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</si>
  <si>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</si>
  <si>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</si>
  <si>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</si>
  <si>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</si>
  <si>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</si>
  <si>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</si>
  <si>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</si>
  <si>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</si>
  <si>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</si>
  <si>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</si>
  <si>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</si>
  <si>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</si>
  <si>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</si>
  <si>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</si>
  <si>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</si>
  <si>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</si>
  <si>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</si>
  <si>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</si>
  <si>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</si>
  <si>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</si>
  <si>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</si>
  <si>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</si>
  <si>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</si>
  <si>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</si>
  <si>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</si>
  <si>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</si>
  <si>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</si>
  <si>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</si>
  <si>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</si>
  <si>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</si>
  <si>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</si>
  <si>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</si>
  <si>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</si>
  <si>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</si>
  <si>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</si>
  <si>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</si>
  <si>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</si>
  <si>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</si>
  <si>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</si>
  <si>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</si>
  <si>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</si>
  <si>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</si>
  <si>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</si>
  <si>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</si>
  <si>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</si>
  <si>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</si>
  <si>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</si>
  <si>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</si>
  <si>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</si>
  <si>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</si>
  <si>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</si>
  <si>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</si>
  <si>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</si>
  <si>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</si>
  <si>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</si>
  <si>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</si>
  <si>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</si>
  <si>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</si>
  <si>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</si>
  <si>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</si>
  <si>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</si>
  <si>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</si>
  <si>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</si>
  <si>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</si>
  <si>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</si>
  <si>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</si>
  <si>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</si>
  <si>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</si>
  <si>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</si>
  <si>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</si>
  <si>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</si>
  <si>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</si>
  <si>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</si>
  <si>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</si>
  <si>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</si>
  <si>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</si>
  <si>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</si>
  <si>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</si>
  <si>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</si>
  <si>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</si>
  <si>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</si>
  <si>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</si>
  <si>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</si>
  <si>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</si>
  <si>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</si>
  <si>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</si>
  <si>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</si>
  <si>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</si>
  <si>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</si>
  <si>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</si>
  <si>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</si>
  <si>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</si>
  <si>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</si>
  <si>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</si>
  <si>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</si>
  <si>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</si>
  <si>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</si>
  <si>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</si>
  <si>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</si>
  <si>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</si>
  <si>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</si>
  <si>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</si>
  <si>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</si>
  <si>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</si>
  <si>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</si>
  <si>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</si>
  <si>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</si>
  <si>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</si>
  <si>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</si>
  <si>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</si>
  <si>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</si>
  <si>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</si>
  <si>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</si>
  <si>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</si>
  <si>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</si>
  <si>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</si>
  <si>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</si>
  <si>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</si>
  <si>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</si>
  <si>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</si>
  <si>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</si>
  <si>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</si>
  <si>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</si>
  <si>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</si>
  <si>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</si>
  <si>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</si>
  <si>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</si>
  <si>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</si>
  <si>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</si>
  <si>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</si>
  <si>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</si>
  <si>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</si>
  <si>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</si>
  <si>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</si>
  <si>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</si>
  <si>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</si>
  <si>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</si>
  <si>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</si>
  <si>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</si>
  <si>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</si>
  <si>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</si>
  <si>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</si>
  <si>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</si>
  <si>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</si>
  <si>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</si>
  <si>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</si>
  <si>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</si>
  <si>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</si>
  <si>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</si>
  <si>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</si>
  <si>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</si>
  <si>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</si>
  <si>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</si>
  <si>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</si>
  <si>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</si>
  <si>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</si>
  <si>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</si>
  <si>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</si>
  <si>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</si>
  <si>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</si>
  <si>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</si>
  <si>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</si>
  <si>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</si>
  <si>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</si>
  <si>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</si>
  <si>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</si>
  <si>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</si>
  <si>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</si>
  <si>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</si>
  <si>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</si>
  <si>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</si>
  <si>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</si>
  <si>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</si>
  <si>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</si>
  <si>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</si>
  <si>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</si>
  <si>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</si>
  <si>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</si>
  <si>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</si>
  <si>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</si>
  <si>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</si>
  <si>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</si>
  <si>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</si>
  <si>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</si>
  <si>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</si>
  <si>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</si>
  <si>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</si>
  <si>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</si>
  <si>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</si>
  <si>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</si>
  <si>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</si>
  <si>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</si>
  <si>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</si>
  <si>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</si>
  <si>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</si>
  <si>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</si>
  <si>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</si>
  <si>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</si>
  <si>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</si>
  <si>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</si>
  <si>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</si>
  <si>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</si>
  <si>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</si>
  <si>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</si>
  <si>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</si>
  <si>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</si>
  <si>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</si>
  <si>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</si>
  <si>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</si>
  <si>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</si>
  <si>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</si>
  <si>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</si>
  <si>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</si>
  <si>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</si>
  <si>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</si>
  <si>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</si>
  <si>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</si>
  <si>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</si>
  <si>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</si>
  <si>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</si>
  <si>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</si>
  <si>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</si>
  <si>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</si>
  <si>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</si>
  <si>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</si>
  <si>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</si>
  <si>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</si>
  <si>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</si>
  <si>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</si>
  <si>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</si>
  <si>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</si>
  <si>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</si>
  <si>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</si>
  <si>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</si>
  <si>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</si>
  <si>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</si>
  <si>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</si>
  <si>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</si>
  <si>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</si>
  <si>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</si>
  <si>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</si>
  <si>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</si>
  <si>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</si>
  <si>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</si>
  <si>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</si>
  <si>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</si>
  <si>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</si>
  <si>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</si>
  <si>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</si>
  <si>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</si>
  <si>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</si>
  <si>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</si>
  <si>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</si>
  <si>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</si>
  <si>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</si>
  <si>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</si>
  <si>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</si>
  <si>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</si>
  <si>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</si>
  <si>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</si>
  <si>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</si>
  <si>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</si>
  <si>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</si>
  <si>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</si>
  <si>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</si>
  <si>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</si>
  <si>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</si>
  <si>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</si>
  <si>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</si>
  <si>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</si>
  <si>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</si>
  <si>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</si>
  <si>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</si>
  <si>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</si>
  <si>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</si>
  <si>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</si>
  <si>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</si>
  <si>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</si>
  <si>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</si>
  <si>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</si>
  <si>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</si>
  <si>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</si>
  <si>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</si>
  <si>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</si>
  <si>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</si>
  <si>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</si>
  <si>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</si>
  <si>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</si>
  <si>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</si>
  <si>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</si>
  <si>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</si>
  <si>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</si>
  <si>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</si>
  <si>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</si>
  <si>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</si>
  <si>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</si>
  <si>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</si>
  <si>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</si>
  <si>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</si>
  <si>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</si>
  <si>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</si>
  <si>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</si>
  <si>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</si>
  <si>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</si>
  <si>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</si>
  <si>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</si>
  <si>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</si>
  <si>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</si>
  <si>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</si>
  <si>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</si>
  <si>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</si>
  <si>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</si>
  <si>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</si>
  <si>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</si>
  <si>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</si>
  <si>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</si>
  <si>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</si>
  <si>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</si>
  <si>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</si>
  <si>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</si>
  <si>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</si>
  <si>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</si>
  <si>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</si>
  <si>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</si>
  <si>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</si>
  <si>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</si>
  <si>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</si>
  <si>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</si>
  <si>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</si>
  <si>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</si>
  <si>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</si>
  <si>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</si>
  <si>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</si>
  <si>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</si>
  <si>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</si>
  <si>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</si>
  <si>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</si>
  <si>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</si>
  <si>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</si>
  <si>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</si>
  <si>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</si>
  <si>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</si>
  <si>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</si>
  <si>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</si>
  <si>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</si>
  <si>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</si>
  <si>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</si>
  <si>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</si>
  <si>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</si>
  <si>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</si>
  <si>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</si>
  <si>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</si>
  <si>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</si>
  <si>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</si>
  <si>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</si>
  <si>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</si>
  <si>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</si>
  <si>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</si>
  <si>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</si>
  <si>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</si>
  <si>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</si>
  <si>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</si>
  <si>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</si>
  <si>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</si>
  <si>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</si>
  <si>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</si>
  <si>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</si>
  <si>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</si>
  <si>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</si>
  <si>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</si>
  <si>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</si>
  <si>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</si>
  <si>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</si>
  <si>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</si>
  <si>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</si>
  <si>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</si>
  <si>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</si>
  <si>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</si>
  <si>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</si>
  <si>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</si>
  <si>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</si>
  <si>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</si>
  <si>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</si>
  <si>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</si>
  <si>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</si>
  <si>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</si>
  <si>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</si>
  <si>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</si>
  <si>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</si>
  <si>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</si>
  <si>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</si>
  <si>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</si>
  <si>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</si>
  <si>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</si>
  <si>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</si>
  <si>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</si>
  <si>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</si>
  <si>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</si>
  <si>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</si>
  <si>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</si>
  <si>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</si>
  <si>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</si>
  <si>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</si>
  <si>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</si>
  <si>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</si>
  <si>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</si>
  <si>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</si>
  <si>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</si>
  <si>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</si>
  <si>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</si>
  <si>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</si>
  <si>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</si>
  <si>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</si>
  <si>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</si>
  <si>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</si>
  <si>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</si>
  <si>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</si>
  <si>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</si>
  <si>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</si>
  <si>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</si>
  <si>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</si>
  <si>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</si>
  <si>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</si>
  <si>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</si>
  <si>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</si>
  <si>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</si>
  <si>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</si>
  <si>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</si>
  <si>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</si>
  <si>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</si>
  <si>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</si>
  <si>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</si>
  <si>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</si>
  <si>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</si>
  <si>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</si>
  <si>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</si>
  <si>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</si>
  <si>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</si>
  <si>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</si>
  <si>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</si>
  <si>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</si>
  <si>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</si>
  <si>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</si>
  <si>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</si>
  <si>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</si>
  <si>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</si>
  <si>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</si>
  <si>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</si>
  <si>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</si>
  <si>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</si>
  <si>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</si>
  <si>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</si>
  <si>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</si>
  <si>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</si>
  <si>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</si>
  <si>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</si>
  <si>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</si>
  <si>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</si>
  <si>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</si>
  <si>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</si>
  <si>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</si>
  <si>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</si>
  <si>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</si>
  <si>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</si>
  <si>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</si>
  <si>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</si>
  <si>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</si>
  <si>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</si>
  <si>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</si>
  <si>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</si>
  <si>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</si>
  <si>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</si>
  <si>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</si>
  <si>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</si>
  <si>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</si>
  <si>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</si>
  <si>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</si>
  <si>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</si>
  <si>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</si>
  <si>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</si>
  <si>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</si>
  <si>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</si>
  <si>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</si>
  <si>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</si>
  <si>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</si>
  <si>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</si>
  <si>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</si>
  <si>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</si>
  <si>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</si>
  <si>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</si>
  <si>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</si>
  <si>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</si>
  <si>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</si>
  <si>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</si>
  <si>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</si>
  <si>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</si>
  <si>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</si>
  <si>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</si>
  <si>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</si>
  <si>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</si>
  <si>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</si>
  <si>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</si>
  <si>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</si>
  <si>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</si>
  <si>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</si>
  <si>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</si>
  <si>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</si>
  <si>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</si>
  <si>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</si>
  <si>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</si>
  <si>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</si>
  <si>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</si>
  <si>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</si>
  <si>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</si>
  <si>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</si>
  <si>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</si>
  <si>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</si>
  <si>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</si>
  <si>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</si>
  <si>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</si>
  <si>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</si>
  <si>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</si>
  <si>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</si>
  <si>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</si>
  <si>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</si>
  <si>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</si>
  <si>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</si>
  <si>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</si>
  <si>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</si>
  <si>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</si>
  <si>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</si>
  <si>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</si>
  <si>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</si>
  <si>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</si>
  <si>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</si>
  <si>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</si>
  <si>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</si>
  <si>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</si>
  <si>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</si>
  <si>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</si>
  <si>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</si>
  <si>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</si>
  <si>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</si>
  <si>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</si>
  <si>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</si>
  <si>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</si>
  <si>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</si>
  <si>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</si>
  <si>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</si>
  <si>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</si>
  <si>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</si>
  <si>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</si>
  <si>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</si>
  <si>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</si>
  <si>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</si>
  <si>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</si>
  <si>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</si>
  <si>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</si>
  <si>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</si>
  <si>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</si>
  <si>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</si>
  <si>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</si>
  <si>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</si>
  <si>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</si>
  <si>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</si>
  <si>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</si>
  <si>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</si>
  <si>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</si>
  <si>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</si>
  <si>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</si>
  <si>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</si>
  <si>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</si>
  <si>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</si>
  <si>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</si>
  <si>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</si>
  <si>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</si>
  <si>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</si>
  <si>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</si>
  <si>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</si>
  <si>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</si>
  <si>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</si>
  <si>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</si>
  <si>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</si>
  <si>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</si>
  <si>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</si>
  <si>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</si>
  <si>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</si>
  <si>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</si>
  <si>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</si>
  <si>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</si>
  <si>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</si>
  <si>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</si>
  <si>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</si>
  <si>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</si>
  <si>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</si>
  <si>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</si>
  <si>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</si>
  <si>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</si>
  <si>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</si>
  <si>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</si>
  <si>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</si>
  <si>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</si>
  <si>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</si>
  <si>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</si>
  <si>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</si>
  <si>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</si>
  <si>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</si>
  <si>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</si>
  <si>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</si>
  <si>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</si>
  <si>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</si>
  <si>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</si>
  <si>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</si>
  <si>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</si>
  <si>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</si>
  <si>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</si>
  <si>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</si>
  <si>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</si>
  <si>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</si>
  <si>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</si>
  <si>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</si>
  <si>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</si>
  <si>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</si>
  <si>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</si>
  <si>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</si>
  <si>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</si>
  <si>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</si>
  <si>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</si>
  <si>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</si>
  <si>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</si>
  <si>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</si>
  <si>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</si>
  <si>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</si>
  <si>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</si>
  <si>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</si>
  <si>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</si>
  <si>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</si>
  <si>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</si>
  <si>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</si>
  <si>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</si>
  <si>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</si>
  <si>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</si>
  <si>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</si>
  <si>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</si>
  <si>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</si>
  <si>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</si>
  <si>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</si>
  <si>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</si>
  <si>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</si>
  <si>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</si>
  <si>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</si>
  <si>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</si>
  <si>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</si>
  <si>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</si>
  <si>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</si>
  <si>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</si>
  <si>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</si>
  <si>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</si>
  <si>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</si>
  <si>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</si>
  <si>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</si>
  <si>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</si>
  <si>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</si>
  <si>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</si>
  <si>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</si>
  <si>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</si>
  <si>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</si>
  <si>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</si>
  <si>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</si>
  <si>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</si>
  <si>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</si>
  <si>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</si>
  <si>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</si>
  <si>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</si>
  <si>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</si>
  <si>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</si>
  <si>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</si>
  <si>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</si>
  <si>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</si>
  <si>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</si>
  <si>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</si>
  <si>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</si>
  <si>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</si>
  <si>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</si>
  <si>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</si>
  <si>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</si>
  <si>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</si>
  <si>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</si>
  <si>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</si>
  <si>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</si>
  <si>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</si>
  <si>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</si>
  <si>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</si>
  <si>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</si>
  <si>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</si>
  <si>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</si>
  <si>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</si>
  <si>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</si>
  <si>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</si>
  <si>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</si>
  <si>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</si>
  <si>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</si>
  <si>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</si>
  <si>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</si>
  <si>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</si>
  <si>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</si>
  <si>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</si>
  <si>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</si>
  <si>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</si>
  <si>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</si>
  <si>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</si>
  <si>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</si>
  <si>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</si>
  <si>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</si>
  <si>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</si>
  <si>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</si>
  <si>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</si>
  <si>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</si>
  <si>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</si>
  <si>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</si>
  <si>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</si>
  <si>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</si>
  <si>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</si>
  <si>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</si>
  <si>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</si>
  <si>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</si>
  <si>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</si>
  <si>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</si>
  <si>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</si>
  <si>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</si>
  <si>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</si>
  <si>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</si>
  <si>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</si>
  <si>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</si>
  <si>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</si>
  <si>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</si>
  <si>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</si>
  <si>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</si>
  <si>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</si>
  <si>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</si>
  <si>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</si>
  <si>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</si>
  <si>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</si>
  <si>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</si>
  <si>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</si>
  <si>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</si>
  <si>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</si>
  <si>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</si>
  <si>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</si>
  <si>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</si>
  <si>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</si>
  <si>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</si>
  <si>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</si>
  <si>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</si>
  <si>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</si>
  <si>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</si>
  <si>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</si>
  <si>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</si>
  <si>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</si>
  <si>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</si>
  <si>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</si>
  <si>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</si>
  <si>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</si>
  <si>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</si>
  <si>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</si>
  <si>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</si>
  <si>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</si>
  <si>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</si>
  <si>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</si>
  <si>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</si>
  <si>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</si>
  <si>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</si>
  <si>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</si>
  <si>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</si>
  <si>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</si>
  <si>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</si>
  <si>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</si>
  <si>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</si>
  <si>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</si>
  <si>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</si>
  <si>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</si>
  <si>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</si>
  <si>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</si>
  <si>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</si>
  <si>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</si>
  <si>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</si>
  <si>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</si>
  <si>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</si>
  <si>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</si>
  <si>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</si>
  <si>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</si>
  <si>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</si>
  <si>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</si>
  <si>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</si>
  <si>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</si>
  <si>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</si>
  <si>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</si>
  <si>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</si>
  <si>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</si>
  <si>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</si>
  <si>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</si>
  <si>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</si>
  <si>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</si>
  <si>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</si>
  <si>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</si>
  <si>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</si>
  <si>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</si>
  <si>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</si>
  <si>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</si>
  <si>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</si>
  <si>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</si>
  <si>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</si>
  <si>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</si>
  <si>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</si>
  <si>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</si>
  <si>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</si>
  <si>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</si>
  <si>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</si>
  <si>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</si>
  <si>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</si>
  <si>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</si>
  <si>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</si>
  <si>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</si>
  <si>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</si>
  <si>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</si>
  <si>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</si>
  <si>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</si>
  <si>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</si>
  <si>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</si>
  <si>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</si>
  <si>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</si>
  <si>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</si>
  <si>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</si>
  <si>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</si>
  <si>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</si>
  <si>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</si>
  <si>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</si>
  <si>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</si>
  <si>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</si>
  <si>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</si>
  <si>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</si>
  <si>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</si>
  <si>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</si>
  <si>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</si>
  <si>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</si>
  <si>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</si>
  <si>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</si>
  <si>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</si>
  <si>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</si>
  <si>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</si>
  <si>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</si>
  <si>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</si>
  <si>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</si>
  <si>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</si>
  <si>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</si>
  <si>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</si>
  <si>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</si>
  <si>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</si>
  <si>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</si>
  <si>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</si>
  <si>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</si>
  <si>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</si>
  <si>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</si>
  <si>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</si>
  <si>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</si>
  <si>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</si>
  <si>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</si>
  <si>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</si>
  <si>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</si>
  <si>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</si>
  <si>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</si>
  <si>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</si>
  <si>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</si>
  <si>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</si>
  <si>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</si>
  <si>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</si>
  <si>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</si>
  <si>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</si>
  <si>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</si>
  <si>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</si>
  <si>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</si>
  <si>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</si>
  <si>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</si>
  <si>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</si>
  <si>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</si>
  <si>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</si>
  <si>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</si>
  <si>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</si>
  <si>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</si>
  <si>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</si>
  <si>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</si>
  <si>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</si>
  <si>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</si>
  <si>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</si>
  <si>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</si>
  <si>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</si>
  <si>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</si>
  <si>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</si>
  <si>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</si>
  <si>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</si>
  <si>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</si>
  <si>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</si>
  <si>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</si>
  <si>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</si>
  <si>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</si>
  <si>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</si>
  <si>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</si>
  <si>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</si>
  <si>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</si>
  <si>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</si>
  <si>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</si>
  <si>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</si>
  <si>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</si>
  <si>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</si>
  <si>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</si>
  <si>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</si>
  <si>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</si>
  <si>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</si>
  <si>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</si>
  <si>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</si>
  <si>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</si>
  <si>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</si>
  <si>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</si>
  <si>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</si>
  <si>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</si>
  <si>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</si>
  <si>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</si>
  <si>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</si>
  <si>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</si>
  <si>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</si>
  <si>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</si>
  <si>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</si>
  <si>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</si>
  <si>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</si>
  <si>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</si>
  <si>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</si>
  <si>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</si>
  <si>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</si>
  <si>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</si>
  <si>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</si>
  <si>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</si>
  <si>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</si>
  <si>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</si>
  <si>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</si>
  <si>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</si>
  <si>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</si>
  <si>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</si>
  <si>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</si>
  <si>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</si>
  <si>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</si>
  <si>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</si>
  <si>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</si>
  <si>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</si>
  <si>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</si>
  <si>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</si>
  <si>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</si>
  <si>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</si>
  <si>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</si>
  <si>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</si>
  <si>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</si>
  <si>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</si>
  <si>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</si>
  <si>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</si>
  <si>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</si>
  <si>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</si>
  <si>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</si>
  <si>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</si>
  <si>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</si>
  <si>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</si>
  <si>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</si>
  <si>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</si>
  <si>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</si>
  <si>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</si>
  <si>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</si>
  <si>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</si>
  <si>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</si>
  <si>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</si>
  <si>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</si>
  <si>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</si>
  <si>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</si>
  <si>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</si>
  <si>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</si>
  <si>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</si>
  <si>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</si>
  <si>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</si>
  <si>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</si>
  <si>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</si>
  <si>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</si>
  <si>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</si>
  <si>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</si>
  <si>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</si>
  <si>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</si>
  <si>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</si>
  <si>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</si>
  <si>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</si>
  <si>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</si>
  <si>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</si>
  <si>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</si>
  <si>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</si>
  <si>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</si>
  <si>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</si>
  <si>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</si>
  <si>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</si>
  <si>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</si>
  <si>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</si>
  <si>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</si>
  <si>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</si>
  <si>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</si>
  <si>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</si>
  <si>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</si>
  <si>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</si>
  <si>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</si>
  <si>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</si>
  <si>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</si>
  <si>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</si>
  <si>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</si>
  <si>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</si>
  <si>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</si>
  <si>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</si>
  <si>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</si>
  <si>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</si>
  <si>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</si>
  <si>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</si>
  <si>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</si>
  <si>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</si>
  <si>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</si>
  <si>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</si>
  <si>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</si>
  <si>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</si>
  <si>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</si>
  <si>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</si>
  <si>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</si>
  <si>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</si>
  <si>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</si>
  <si>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</si>
  <si>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</si>
  <si>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</si>
  <si>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</si>
  <si>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</si>
  <si>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</si>
  <si>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</si>
  <si>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</si>
  <si>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</si>
  <si>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</si>
  <si>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</si>
  <si>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</si>
  <si>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</si>
  <si>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</si>
  <si>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</si>
  <si>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</si>
  <si>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</si>
  <si>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</si>
  <si>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</si>
  <si>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</si>
  <si>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</si>
  <si>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</si>
  <si>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</si>
  <si>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</si>
  <si>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</si>
  <si>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</si>
  <si>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</si>
  <si>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</si>
  <si>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</si>
  <si>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</si>
  <si>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</si>
  <si>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</si>
  <si>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</si>
  <si>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</si>
  <si>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</si>
  <si>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</si>
  <si>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</si>
  <si>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</si>
  <si>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</si>
  <si>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</si>
  <si>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</si>
  <si>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</si>
  <si>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</si>
  <si>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</si>
  <si>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</si>
  <si>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</si>
  <si>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</si>
  <si>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</si>
  <si>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</si>
  <si>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</si>
  <si>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</si>
  <si>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</si>
  <si>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</si>
  <si>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</si>
  <si>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</si>
  <si>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</si>
  <si>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</si>
  <si>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</si>
  <si>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</si>
  <si>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</si>
  <si>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</si>
  <si>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</si>
  <si>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</si>
  <si>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</si>
  <si>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</si>
  <si>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</si>
  <si>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</si>
  <si>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</si>
  <si>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</si>
  <si>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</si>
  <si>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</si>
  <si>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</si>
  <si>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</si>
  <si>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</si>
  <si>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</si>
  <si>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</si>
  <si>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</si>
  <si>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</si>
  <si>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</si>
  <si>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</si>
  <si>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</si>
  <si>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</si>
  <si>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</si>
  <si>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</si>
  <si>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</si>
  <si>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</si>
  <si>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</si>
  <si>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</si>
  <si>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</si>
  <si>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</si>
  <si>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</si>
  <si>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</si>
  <si>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</si>
  <si>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</si>
  <si>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</si>
  <si>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</si>
  <si>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</si>
  <si>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</si>
  <si>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</si>
  <si>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</si>
  <si>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</si>
  <si>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</si>
  <si>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</si>
  <si>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</si>
  <si>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</si>
  <si>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</si>
  <si>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</si>
  <si>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</si>
  <si>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</si>
  <si>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</si>
  <si>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</si>
  <si>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</si>
  <si>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</si>
  <si>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</si>
  <si>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</si>
  <si>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</si>
  <si>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</si>
  <si>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</si>
  <si>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</si>
  <si>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</si>
  <si>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</si>
  <si>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</si>
  <si>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</si>
  <si>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</si>
  <si>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</si>
  <si>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</si>
  <si>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</si>
  <si>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</si>
  <si>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</si>
  <si>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</si>
  <si>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</si>
  <si>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</si>
  <si>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</si>
  <si>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</si>
  <si>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</si>
  <si>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</si>
  <si>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</si>
  <si>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</si>
  <si>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</si>
  <si>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</si>
  <si>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</si>
  <si>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</si>
  <si>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</si>
  <si>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</si>
  <si>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</si>
  <si>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</si>
  <si>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</si>
  <si>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</si>
  <si>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</si>
  <si>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</si>
  <si>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</si>
  <si>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</si>
  <si>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</si>
  <si>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</si>
  <si>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</si>
  <si>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</si>
  <si>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</si>
  <si>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</si>
  <si>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</si>
  <si>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</si>
  <si>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</si>
  <si>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</si>
  <si>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</si>
  <si>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</si>
  <si>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</si>
  <si>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</si>
  <si>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</si>
  <si>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</si>
  <si>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</si>
  <si>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</si>
  <si>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</si>
  <si>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</si>
  <si>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</si>
  <si>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</si>
  <si>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</si>
  <si>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</si>
  <si>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</si>
  <si>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</si>
  <si>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</si>
  <si>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</si>
  <si>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</si>
  <si>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</si>
  <si>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</si>
  <si>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</si>
  <si>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</si>
  <si>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</si>
  <si>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</si>
  <si>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</si>
  <si>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</si>
  <si>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</si>
  <si>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</si>
  <si>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</si>
  <si>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</si>
  <si>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</si>
  <si>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</si>
  <si>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</si>
  <si>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</si>
  <si>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</si>
  <si>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</si>
  <si>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</si>
  <si>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</si>
  <si>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</si>
  <si>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</si>
  <si>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</si>
  <si>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</si>
  <si>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</si>
  <si>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</si>
  <si>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</si>
  <si>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</si>
  <si>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</si>
  <si>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</si>
  <si>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</si>
  <si>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</si>
  <si>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</si>
  <si>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</si>
  <si>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</si>
  <si>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</si>
  <si>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</si>
  <si>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</si>
  <si>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</si>
  <si>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</si>
  <si>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</si>
  <si>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</si>
  <si>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</si>
  <si>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</si>
  <si>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</si>
  <si>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</si>
  <si>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</si>
  <si>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</si>
  <si>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</si>
  <si>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</si>
  <si>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</si>
  <si>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</si>
  <si>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</si>
  <si>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</si>
  <si>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</si>
  <si>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</si>
  <si>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</si>
  <si>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</si>
  <si>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</si>
  <si>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</si>
  <si>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</si>
  <si>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</si>
  <si>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</si>
  <si>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</si>
  <si>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</si>
  <si>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</si>
  <si>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</si>
  <si>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</si>
  <si>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</si>
  <si>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</si>
  <si>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</si>
  <si>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</si>
  <si>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</si>
  <si>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</si>
  <si>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</si>
  <si>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</si>
  <si>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</si>
  <si>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</si>
  <si>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</si>
  <si>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</si>
  <si>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</si>
  <si>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</si>
  <si>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</si>
  <si>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</si>
  <si>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</si>
  <si>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</si>
  <si>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</si>
  <si>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</si>
  <si>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</si>
  <si>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</si>
  <si>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</si>
  <si>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</si>
  <si>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</si>
  <si>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</si>
  <si>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</si>
  <si>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</si>
  <si>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</si>
  <si>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</si>
  <si>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</si>
  <si>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</si>
  <si>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</si>
  <si>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</si>
  <si>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</si>
  <si>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</si>
  <si>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</si>
  <si>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</si>
  <si>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</si>
  <si>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</si>
  <si>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</si>
  <si>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</si>
  <si>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</si>
  <si>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</si>
  <si>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</si>
  <si>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</si>
  <si>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</si>
  <si>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</si>
  <si>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</si>
  <si>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</si>
  <si>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</si>
  <si>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</si>
  <si>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</si>
  <si>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</si>
  <si>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</si>
  <si>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</si>
  <si>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</si>
  <si>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</si>
  <si>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</si>
  <si>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</si>
  <si>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</si>
  <si>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</si>
  <si>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</si>
  <si>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</si>
  <si>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</si>
  <si>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</si>
  <si>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</si>
  <si>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</si>
  <si>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</si>
  <si>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</si>
  <si>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</si>
  <si>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</si>
  <si>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</si>
  <si>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</si>
  <si>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</si>
  <si>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</si>
  <si>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</si>
  <si>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</si>
  <si>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</si>
  <si>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</si>
  <si>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</si>
  <si>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</si>
  <si>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</si>
  <si>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</si>
  <si>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</si>
  <si>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</si>
  <si>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</si>
  <si>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</si>
  <si>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</si>
  <si>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</si>
  <si>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</si>
  <si>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</si>
  <si>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</si>
  <si>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</si>
  <si>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</si>
  <si>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</si>
  <si>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</si>
  <si>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</si>
  <si>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</si>
  <si>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</si>
  <si>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</si>
  <si>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</si>
  <si>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</si>
  <si>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</si>
  <si>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</si>
  <si>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</si>
  <si>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</si>
  <si>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</si>
  <si>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</si>
  <si>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</si>
  <si>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</si>
  <si>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</si>
  <si>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</si>
  <si>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</si>
  <si>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</si>
  <si>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</si>
  <si>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</si>
  <si>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</si>
  <si>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</si>
  <si>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</si>
  <si>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</si>
  <si>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</si>
  <si>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</si>
  <si>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</si>
  <si>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</si>
  <si>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</si>
  <si>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</si>
  <si>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</si>
  <si>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</si>
  <si>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</si>
  <si>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</si>
  <si>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</si>
  <si>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</si>
  <si>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</si>
  <si>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</si>
  <si>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</si>
  <si>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</si>
  <si>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</si>
  <si>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</si>
  <si>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</si>
  <si>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</si>
  <si>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</si>
  <si>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</si>
  <si>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</si>
  <si>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</si>
  <si>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</si>
  <si>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</si>
  <si>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</si>
  <si>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</si>
  <si>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</si>
  <si>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</si>
  <si>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</si>
  <si>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</si>
  <si>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</si>
  <si>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</si>
  <si>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</si>
  <si>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</si>
  <si>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</si>
  <si>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</si>
  <si>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</si>
  <si>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</si>
  <si>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</si>
  <si>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</si>
  <si>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</si>
  <si>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</si>
  <si>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</si>
  <si>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</si>
  <si>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</si>
  <si>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</si>
  <si>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</si>
  <si>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</si>
  <si>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</si>
  <si>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</si>
  <si>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</si>
  <si>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</si>
  <si>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</si>
  <si>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</si>
  <si>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</si>
  <si>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</si>
  <si>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</si>
  <si>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</si>
  <si>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</si>
  <si>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</si>
  <si>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</si>
  <si>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</si>
  <si>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</si>
  <si>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</si>
  <si>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</si>
  <si>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</si>
  <si>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</si>
  <si>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</si>
  <si>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</si>
  <si>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</si>
  <si>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</si>
  <si>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</si>
  <si>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</si>
  <si>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</si>
  <si>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</si>
  <si>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</si>
  <si>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</si>
  <si>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</si>
  <si>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</si>
  <si>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</si>
  <si>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</si>
  <si>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</si>
  <si>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</si>
  <si>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</si>
  <si>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</si>
  <si>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</si>
  <si>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</si>
  <si>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</si>
  <si>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</si>
  <si>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</si>
  <si>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</si>
  <si>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</si>
  <si>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</si>
  <si>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</si>
  <si>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</si>
  <si>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</si>
  <si>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</si>
  <si>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</si>
  <si>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</si>
  <si>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</si>
  <si>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</si>
  <si>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</si>
  <si>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</si>
  <si>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</si>
  <si>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</si>
  <si>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</si>
  <si>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</si>
  <si>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</si>
  <si>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</si>
  <si>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</si>
  <si>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</si>
  <si>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</si>
  <si>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</si>
  <si>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</si>
  <si>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</si>
  <si>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</si>
  <si>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</si>
  <si>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</si>
  <si>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</si>
  <si>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</si>
  <si>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</si>
  <si>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</si>
  <si>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</si>
  <si>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</si>
  <si>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</si>
  <si>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</si>
  <si>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</si>
  <si>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</si>
  <si>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</si>
  <si>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</si>
  <si>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</si>
  <si>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</si>
  <si>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</si>
  <si>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</si>
  <si>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</si>
  <si>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</si>
  <si>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</si>
  <si>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</si>
  <si>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</si>
  <si>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</si>
  <si>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</si>
  <si>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</si>
  <si>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</si>
  <si>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</si>
  <si>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</si>
  <si>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</si>
  <si>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</si>
  <si>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</si>
  <si>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</si>
  <si>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</si>
  <si>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</si>
  <si>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</si>
  <si>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</si>
  <si>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</si>
  <si>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</si>
  <si>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</si>
  <si>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</si>
  <si>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</si>
  <si>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</si>
  <si>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</si>
  <si>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</si>
  <si>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</si>
  <si>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</si>
  <si>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</si>
  <si>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</si>
  <si>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</si>
  <si>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</si>
  <si>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</si>
  <si>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</si>
  <si>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</si>
  <si>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</si>
  <si>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</si>
  <si>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</si>
  <si>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</si>
  <si>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</si>
  <si>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</si>
  <si>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</si>
  <si>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</si>
  <si>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</si>
  <si>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</si>
  <si>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</si>
  <si>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</si>
  <si>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</si>
  <si>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</si>
  <si>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</si>
  <si>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</si>
  <si>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</si>
  <si>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</si>
  <si>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</si>
  <si>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</si>
  <si>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</si>
  <si>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</si>
  <si>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</si>
  <si>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</si>
  <si>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</si>
  <si>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</si>
  <si>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</si>
  <si>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</si>
  <si>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</si>
  <si>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</si>
  <si>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</si>
  <si>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</si>
  <si>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</si>
  <si>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</si>
  <si>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</si>
  <si>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</si>
  <si>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</si>
  <si>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</si>
  <si>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</si>
  <si>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</si>
  <si>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</si>
  <si>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</si>
  <si>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</si>
  <si>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</si>
  <si>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</si>
  <si>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</si>
  <si>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</si>
  <si>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</si>
  <si>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</si>
  <si>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</si>
  <si>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</si>
  <si>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</si>
  <si>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</si>
  <si>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</si>
  <si>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</si>
  <si>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</si>
  <si>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</si>
  <si>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</si>
  <si>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</si>
  <si>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</si>
  <si>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</si>
  <si>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</si>
  <si>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</si>
  <si>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</si>
  <si>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</si>
  <si>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</si>
  <si>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</si>
  <si>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</si>
  <si>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</si>
  <si>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</si>
  <si>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</si>
  <si>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</si>
  <si>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</si>
  <si>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</si>
  <si>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</si>
  <si>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</si>
  <si>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</si>
  <si>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</si>
  <si>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</si>
  <si>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</si>
  <si>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</si>
  <si>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</si>
  <si>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</si>
  <si>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</si>
  <si>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</si>
  <si>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</si>
  <si>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</si>
  <si>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</si>
  <si>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</si>
  <si>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</si>
  <si>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</si>
  <si>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</si>
  <si>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</si>
  <si>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</si>
  <si>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</si>
  <si>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</si>
  <si>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</si>
  <si>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</si>
  <si>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</si>
  <si>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</si>
  <si>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</si>
  <si>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</si>
  <si>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</si>
  <si>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</si>
  <si>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</si>
  <si>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</si>
  <si>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</si>
  <si>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</si>
  <si>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</si>
  <si>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</si>
  <si>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</si>
  <si>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</si>
  <si>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</si>
  <si>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</si>
  <si>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</si>
  <si>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</si>
  <si>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</si>
  <si>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</si>
  <si>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</si>
  <si>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</si>
  <si>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</si>
  <si>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</si>
  <si>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</si>
  <si>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</si>
  <si>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</si>
  <si>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</si>
  <si>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</si>
  <si>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</si>
  <si>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</si>
  <si>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</si>
  <si>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</si>
  <si>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</si>
  <si>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</si>
  <si>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</si>
  <si>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</si>
  <si>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</si>
  <si>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</si>
  <si>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</si>
  <si>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</si>
  <si>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</si>
  <si>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</si>
  <si>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</si>
  <si>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</si>
  <si>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</si>
  <si>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</si>
  <si>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</si>
  <si>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</si>
  <si>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</si>
  <si>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</si>
  <si>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</si>
  <si>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</si>
  <si>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</si>
  <si>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</si>
  <si>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</si>
  <si>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</si>
  <si>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</si>
  <si>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</si>
  <si>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</si>
  <si>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</si>
  <si>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</si>
  <si>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</si>
  <si>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</si>
  <si>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</si>
  <si>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</si>
  <si>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</si>
  <si>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</si>
  <si>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</si>
  <si>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</si>
  <si>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</si>
  <si>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</si>
  <si>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</si>
  <si>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</si>
  <si>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</si>
  <si>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</si>
  <si>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</si>
  <si>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</si>
  <si>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</si>
  <si>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</si>
  <si>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</si>
  <si>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</si>
  <si>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</si>
  <si>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</si>
  <si>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</si>
  <si>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</si>
  <si>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</si>
  <si>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</si>
  <si>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</si>
  <si>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</si>
  <si>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</si>
  <si>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</si>
  <si>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</si>
  <si>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</si>
  <si>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</si>
  <si>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</si>
  <si>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</si>
  <si>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</si>
  <si>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</si>
  <si>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</si>
  <si>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</si>
  <si>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</si>
  <si>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</si>
  <si>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</si>
  <si>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</si>
  <si>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</si>
  <si>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</si>
  <si>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</si>
  <si>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</si>
  <si>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</si>
  <si>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</si>
  <si>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</si>
  <si>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</si>
  <si>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</si>
  <si>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</si>
  <si>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</si>
  <si>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</si>
  <si>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</si>
  <si>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</si>
  <si>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</si>
  <si>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</si>
  <si>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</si>
  <si>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</si>
  <si>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</si>
  <si>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</si>
  <si>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</si>
  <si>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</si>
  <si>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</si>
  <si>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</si>
  <si>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</si>
  <si>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</si>
  <si>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</si>
  <si>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</si>
  <si>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</si>
  <si>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</si>
  <si>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</si>
  <si>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</si>
  <si>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</si>
  <si>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</si>
  <si>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</si>
  <si>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</si>
  <si>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</si>
  <si>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</si>
  <si>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</si>
  <si>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</si>
  <si>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</si>
  <si>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</si>
  <si>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</si>
  <si>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</si>
  <si>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</si>
  <si>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</si>
  <si>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</si>
  <si>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</si>
  <si>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</si>
  <si>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</si>
  <si>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</si>
  <si>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</si>
  <si>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</si>
  <si>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</si>
  <si>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</si>
  <si>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</si>
  <si>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</si>
  <si>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</si>
  <si>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</si>
  <si>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</si>
  <si>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</si>
  <si>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</si>
  <si>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</si>
  <si>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</si>
  <si>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</si>
  <si>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</si>
  <si>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</si>
  <si>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</si>
  <si>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</si>
  <si>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</si>
  <si>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</si>
  <si>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</si>
  <si>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</si>
  <si>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</si>
  <si>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</si>
  <si>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</si>
  <si>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</si>
  <si>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</si>
  <si>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</si>
  <si>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</si>
  <si>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</si>
  <si>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</si>
  <si>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</si>
  <si>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</si>
  <si>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</si>
  <si>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</si>
  <si>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</si>
  <si>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</si>
  <si>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</si>
  <si>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</si>
  <si>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</si>
  <si>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</si>
  <si>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</si>
  <si>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</si>
  <si>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</si>
  <si>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</si>
  <si>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</si>
  <si>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</si>
  <si>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</si>
  <si>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</si>
  <si>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</si>
  <si>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</si>
  <si>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</si>
  <si>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</si>
  <si>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</si>
  <si>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</si>
  <si>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</si>
  <si>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</si>
  <si>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</si>
  <si>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</si>
  <si>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</si>
  <si>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</si>
  <si>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</si>
  <si>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</si>
  <si>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</si>
  <si>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</si>
  <si>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</si>
  <si>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</si>
  <si>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</si>
  <si>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</si>
  <si>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</si>
  <si>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</si>
  <si>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</si>
  <si>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</si>
  <si>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</si>
  <si>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</si>
  <si>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</si>
  <si>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</si>
  <si>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</si>
  <si>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</si>
  <si>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</si>
  <si>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</si>
  <si>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</si>
  <si>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</si>
  <si>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</si>
  <si>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</si>
  <si>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</si>
  <si>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</si>
  <si>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</si>
  <si>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</si>
  <si>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</si>
  <si>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</si>
  <si>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</si>
  <si>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</si>
  <si>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</si>
  <si>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</si>
  <si>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</si>
  <si>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</si>
  <si>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</si>
  <si>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</si>
  <si>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</si>
  <si>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</si>
  <si>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</si>
  <si>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</si>
  <si>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</si>
  <si>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</si>
  <si>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</si>
  <si>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</si>
  <si>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</si>
  <si>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</si>
  <si>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</si>
  <si>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</si>
  <si>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</si>
  <si>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</si>
  <si>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</si>
  <si>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</si>
  <si>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</si>
  <si>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</si>
  <si>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</si>
  <si>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</si>
  <si>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</si>
  <si>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</si>
  <si>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</si>
  <si>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</si>
  <si>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</si>
  <si>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</si>
  <si>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</si>
  <si>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</si>
  <si>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</si>
  <si>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</si>
  <si>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</si>
  <si>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</si>
  <si>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</si>
  <si>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</si>
  <si>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</si>
  <si>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</si>
  <si>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</si>
  <si>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</si>
  <si>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</si>
  <si>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</si>
  <si>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</si>
  <si>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</si>
  <si>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</si>
  <si>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</si>
  <si>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</si>
  <si>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</si>
  <si>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</si>
  <si>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</si>
  <si>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</si>
  <si>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</si>
  <si>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</si>
  <si>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</si>
  <si>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</si>
  <si>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</si>
  <si>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</si>
  <si>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</si>
  <si>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</si>
  <si>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</si>
  <si>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</si>
  <si>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</si>
  <si>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</si>
  <si>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</si>
  <si>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</si>
  <si>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</si>
  <si>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</si>
  <si>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</si>
  <si>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</si>
  <si>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</si>
  <si>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</si>
  <si>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</si>
  <si>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</si>
  <si>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</si>
  <si>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</si>
  <si>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</si>
  <si>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</si>
  <si>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</si>
  <si>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</si>
  <si>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</si>
  <si>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</si>
  <si>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</si>
  <si>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</si>
  <si>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</si>
  <si>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</si>
  <si>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</si>
  <si>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</si>
  <si>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</si>
  <si>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</si>
  <si>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</si>
  <si>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</si>
  <si>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</si>
  <si>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</si>
  <si>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</si>
  <si>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</si>
  <si>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</si>
  <si>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</si>
  <si>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</si>
  <si>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</si>
  <si>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</si>
  <si>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</si>
  <si>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</si>
  <si>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</si>
  <si>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</si>
  <si>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</si>
  <si>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</si>
  <si>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</si>
  <si>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</si>
  <si>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</si>
  <si>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</si>
  <si>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</si>
  <si>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</si>
  <si>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</si>
  <si>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</si>
  <si>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</si>
  <si>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</si>
  <si>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</si>
  <si>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</si>
  <si>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</si>
  <si>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</si>
  <si>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</si>
  <si>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</si>
  <si>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</si>
  <si>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</si>
  <si>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</si>
  <si>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</si>
  <si>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</si>
  <si>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</si>
  <si>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</si>
  <si>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</si>
  <si>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</si>
  <si>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</si>
  <si>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</si>
  <si>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</si>
  <si>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</si>
  <si>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</si>
  <si>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</si>
  <si>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</si>
  <si>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</si>
  <si>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</si>
  <si>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</si>
  <si>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</si>
  <si>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</si>
  <si>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</si>
  <si>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</si>
  <si>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</si>
  <si>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</si>
  <si>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</si>
  <si>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</si>
  <si>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</si>
  <si>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</si>
  <si>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</si>
  <si>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</si>
  <si>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</si>
  <si>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</si>
  <si>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</si>
  <si>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</si>
  <si>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</si>
  <si>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</si>
  <si>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</si>
  <si>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</si>
  <si>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</si>
  <si>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</si>
  <si>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</si>
  <si>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</si>
  <si>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</si>
  <si>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</si>
  <si>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</si>
  <si>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</si>
  <si>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</si>
  <si>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</si>
  <si>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</si>
  <si>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</si>
  <si>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</si>
  <si>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</si>
  <si>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</si>
  <si>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</si>
  <si>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</si>
  <si>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</si>
  <si>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</si>
  <si>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</si>
  <si>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</si>
  <si>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</si>
  <si>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</si>
  <si>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</si>
  <si>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</si>
  <si>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</si>
  <si>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</si>
  <si>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</si>
  <si>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</si>
  <si>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</si>
  <si>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</si>
  <si>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</si>
  <si>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</si>
  <si>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</si>
  <si>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</si>
  <si>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</si>
  <si>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</si>
  <si>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</si>
  <si>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</si>
  <si>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</si>
  <si>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</si>
  <si>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</si>
  <si>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</si>
  <si>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</si>
  <si>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</si>
  <si>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</si>
  <si>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</si>
  <si>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</si>
  <si>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</si>
  <si>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</si>
  <si>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</si>
  <si>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</si>
  <si>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</si>
  <si>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</si>
  <si>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</si>
  <si>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</si>
  <si>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</si>
  <si>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</si>
  <si>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</si>
  <si>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</si>
  <si>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</si>
  <si>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</si>
  <si>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</si>
  <si>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</si>
  <si>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</si>
  <si>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</si>
  <si>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</si>
  <si>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</si>
  <si>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</si>
  <si>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</si>
  <si>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</si>
  <si>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</si>
  <si>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</si>
  <si>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</si>
  <si>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</si>
  <si>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</si>
  <si>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</si>
  <si>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</si>
  <si>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</si>
  <si>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</si>
  <si>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</si>
  <si>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</si>
  <si>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</si>
  <si>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</si>
  <si>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</si>
  <si>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</si>
  <si>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</si>
  <si>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</si>
  <si>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</si>
  <si>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</si>
  <si>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</si>
  <si>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</si>
  <si>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</si>
  <si>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</si>
  <si>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</si>
  <si>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</si>
  <si>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</si>
  <si>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</si>
  <si>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</si>
  <si>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</si>
  <si>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</si>
  <si>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</si>
  <si>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</si>
  <si>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</si>
  <si>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</si>
  <si>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</si>
  <si>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</si>
  <si>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</si>
  <si>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</si>
  <si>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</si>
  <si>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</si>
  <si>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</si>
  <si>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</si>
  <si>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</si>
  <si>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</si>
  <si>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</si>
  <si>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</si>
  <si>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</si>
  <si>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</si>
  <si>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</si>
  <si>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</si>
  <si>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</si>
  <si>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</si>
  <si>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</si>
  <si>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</si>
  <si>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</si>
  <si>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</si>
  <si>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</si>
  <si>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</si>
  <si>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</si>
  <si>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</si>
  <si>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</si>
  <si>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</si>
  <si>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</si>
  <si>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</si>
  <si>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</si>
  <si>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</si>
  <si>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</si>
  <si>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</si>
  <si>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</si>
  <si>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</si>
  <si>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</si>
  <si>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</si>
  <si>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</si>
  <si>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</si>
  <si>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</si>
  <si>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</si>
  <si>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</si>
  <si>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</si>
  <si>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</si>
  <si>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</si>
  <si>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</si>
  <si>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</si>
  <si>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</si>
  <si>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</si>
  <si>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</si>
  <si>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</si>
  <si>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</si>
  <si>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</si>
  <si>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</si>
  <si>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</si>
  <si>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</si>
  <si>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</si>
  <si>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</si>
  <si>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</si>
  <si>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</si>
  <si>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</si>
  <si>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</si>
  <si>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</si>
  <si>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</si>
  <si>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</si>
  <si>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</si>
  <si>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</si>
  <si>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</si>
  <si>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</si>
  <si>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</si>
  <si>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</si>
  <si>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</si>
  <si>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</si>
  <si>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</si>
  <si>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</si>
  <si>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</si>
  <si>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</si>
  <si>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</si>
  <si>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</si>
  <si>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</si>
  <si>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</si>
  <si>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</si>
  <si>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</si>
  <si>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</si>
  <si>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</si>
  <si>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</si>
  <si>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</si>
  <si>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</si>
  <si>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</si>
  <si>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</si>
  <si>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</si>
  <si>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</si>
  <si>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</si>
  <si>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</si>
  <si>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</si>
  <si>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</si>
  <si>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</si>
  <si>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</si>
  <si>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</si>
  <si>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</si>
  <si>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</si>
  <si>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</si>
  <si>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</si>
  <si>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</si>
  <si>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</si>
  <si>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</si>
  <si>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</si>
  <si>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</si>
  <si>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</si>
  <si>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</si>
  <si>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</si>
  <si>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</si>
  <si>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</si>
  <si>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</si>
  <si>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</si>
  <si>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</si>
  <si>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</si>
  <si>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</si>
  <si>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</si>
  <si>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</si>
  <si>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</si>
  <si>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</si>
  <si>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</si>
  <si>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</si>
  <si>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</si>
  <si>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</si>
  <si>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</si>
  <si>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</si>
  <si>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</si>
  <si>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</si>
  <si>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</si>
  <si>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</si>
  <si>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</si>
  <si>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</si>
  <si>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</si>
  <si>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</si>
  <si>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</si>
  <si>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</si>
  <si>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</si>
  <si>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</si>
  <si>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</si>
  <si>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</si>
  <si>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</si>
  <si>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</si>
  <si>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</si>
  <si>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</si>
  <si>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</si>
  <si>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</si>
  <si>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</si>
  <si>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</si>
  <si>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</si>
  <si>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</si>
  <si>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</si>
  <si>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</si>
  <si>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</si>
  <si>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</si>
  <si>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</si>
  <si>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</si>
  <si>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</si>
  <si>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</si>
  <si>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</si>
  <si>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</si>
  <si>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</si>
  <si>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</si>
  <si>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</si>
  <si>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</si>
  <si>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</si>
  <si>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</si>
  <si>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</si>
  <si>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</si>
  <si>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</si>
  <si>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</si>
  <si>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</si>
  <si>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</si>
  <si>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</si>
  <si>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</si>
  <si>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</si>
  <si>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</si>
  <si>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</si>
  <si>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</si>
  <si>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</si>
  <si>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</si>
  <si>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</si>
  <si>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</si>
  <si>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</si>
  <si>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</si>
  <si>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</si>
  <si>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</si>
  <si>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</si>
  <si>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</si>
  <si>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</si>
  <si>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</si>
  <si>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</si>
  <si>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</si>
  <si>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</si>
  <si>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</si>
  <si>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</si>
  <si>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</si>
  <si>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</si>
  <si>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</si>
  <si>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</si>
  <si>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</si>
  <si>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</si>
  <si>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</si>
  <si>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</si>
  <si>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</si>
  <si>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</si>
  <si>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</si>
  <si>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</si>
  <si>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</si>
  <si>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</si>
  <si>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</si>
  <si>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</si>
  <si>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</si>
  <si>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</si>
  <si>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</si>
  <si>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</si>
  <si>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</si>
  <si>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</si>
  <si>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</si>
  <si>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</si>
  <si>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</si>
  <si>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</si>
  <si>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</si>
  <si>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</si>
  <si>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</si>
  <si>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</si>
  <si>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</si>
  <si>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</si>
  <si>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</si>
  <si>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</si>
  <si>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</si>
  <si>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</si>
  <si>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</si>
  <si>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</si>
  <si>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</si>
  <si>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</si>
  <si>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</si>
  <si>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</si>
  <si>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</si>
  <si>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</si>
  <si>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</si>
  <si>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</si>
  <si>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</si>
  <si>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</si>
  <si>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</si>
  <si>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</si>
  <si>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</si>
  <si>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</si>
  <si>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</si>
  <si>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</si>
  <si>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</si>
  <si>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</si>
  <si>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</si>
  <si>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</si>
  <si>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</si>
  <si>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</si>
  <si>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</si>
  <si>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</si>
  <si>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</si>
  <si>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</si>
  <si>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</si>
  <si>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</si>
  <si>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</si>
  <si>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</si>
  <si>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</si>
  <si>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</si>
  <si>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</si>
  <si>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</si>
  <si>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</si>
  <si>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</si>
  <si>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</si>
  <si>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</si>
  <si>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</si>
  <si>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</si>
  <si>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</si>
  <si>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</si>
  <si>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</si>
  <si>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</si>
  <si>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</si>
  <si>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</si>
  <si>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</si>
  <si>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</si>
  <si>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</si>
  <si>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</si>
  <si>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</si>
  <si>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</si>
  <si>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</si>
  <si>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</si>
  <si>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</si>
  <si>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</si>
  <si>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</si>
  <si>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</si>
  <si>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</si>
  <si>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</si>
  <si>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</si>
  <si>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</si>
  <si>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</si>
  <si>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</si>
  <si>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</si>
  <si>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</si>
  <si>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</si>
  <si>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</si>
  <si>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</si>
  <si>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</si>
  <si>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</si>
  <si>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</si>
  <si>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</si>
  <si>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</si>
  <si>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</si>
  <si>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</si>
  <si>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</si>
  <si>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</si>
  <si>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</si>
  <si>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</si>
  <si>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</si>
  <si>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</si>
  <si>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</si>
  <si>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</si>
  <si>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</si>
  <si>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</si>
  <si>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</si>
  <si>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</si>
  <si>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</si>
  <si>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</si>
  <si>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</si>
  <si>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</si>
  <si>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</si>
  <si>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</si>
  <si>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</si>
  <si>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</si>
  <si>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</si>
  <si>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</si>
  <si>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</si>
  <si>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</si>
  <si>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</si>
  <si>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</si>
  <si>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</si>
  <si>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</si>
  <si>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</si>
  <si>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</si>
  <si>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</si>
  <si>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</si>
  <si>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</si>
  <si>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</si>
  <si>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</si>
  <si>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</si>
  <si>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</si>
  <si>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</si>
  <si>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</si>
  <si>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</si>
  <si>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</si>
  <si>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</si>
  <si>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</si>
  <si>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</si>
  <si>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</si>
  <si>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</si>
  <si>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</si>
  <si>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</si>
  <si>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</si>
  <si>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</si>
  <si>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</si>
  <si>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</si>
  <si>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</si>
  <si>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</si>
  <si>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</si>
  <si>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</si>
  <si>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</si>
  <si>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</si>
  <si>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</si>
  <si>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</si>
  <si>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</si>
  <si>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</si>
  <si>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</si>
  <si>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</si>
  <si>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</si>
  <si>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</si>
  <si>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</si>
  <si>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</si>
  <si>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</si>
  <si>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</si>
  <si>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</si>
  <si>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</si>
  <si>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</si>
  <si>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</si>
  <si>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</si>
  <si>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</si>
  <si>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</si>
  <si>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</si>
  <si>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</si>
  <si>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</si>
  <si>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</si>
  <si>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</si>
  <si>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</si>
  <si>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</si>
  <si>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</si>
  <si>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</si>
  <si>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</si>
  <si>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</si>
  <si>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</si>
  <si>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</si>
  <si>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</si>
  <si>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</si>
  <si>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</si>
  <si>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</si>
  <si>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</si>
  <si>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</si>
  <si>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</si>
  <si>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</si>
  <si>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</si>
  <si>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</si>
  <si>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</si>
  <si>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</si>
  <si>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</si>
  <si>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</si>
  <si>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</si>
  <si>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</si>
  <si>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</si>
  <si>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</si>
  <si>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</si>
  <si>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</si>
  <si>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</si>
  <si>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</si>
  <si>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</si>
  <si>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</si>
  <si>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</si>
  <si>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</si>
  <si>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</si>
  <si>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</si>
  <si>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</si>
  <si>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</si>
  <si>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</si>
  <si>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</si>
  <si>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</si>
  <si>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</si>
  <si>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</si>
  <si>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</si>
  <si>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</si>
  <si>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</si>
  <si>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</si>
  <si>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</si>
  <si>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</si>
  <si>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</si>
  <si>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</si>
  <si>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</si>
  <si>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</si>
  <si>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</si>
  <si>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</si>
  <si>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</si>
  <si>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</si>
  <si>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</si>
  <si>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</si>
  <si>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</si>
  <si>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</si>
  <si>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</si>
  <si>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</si>
  <si>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</si>
  <si>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</si>
  <si>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</si>
  <si>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</si>
  <si>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</si>
  <si>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</si>
  <si>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</si>
  <si>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</si>
  <si>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</si>
  <si>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</si>
  <si>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</si>
  <si>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</si>
  <si>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</si>
  <si>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</si>
  <si>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</si>
  <si>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</si>
  <si>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</si>
  <si>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</si>
  <si>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</si>
  <si>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</si>
  <si>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</si>
  <si>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</si>
  <si>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</si>
  <si>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</si>
  <si>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</si>
  <si>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</si>
  <si>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</si>
  <si>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</si>
  <si>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</si>
  <si>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</si>
  <si>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</si>
  <si>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</si>
  <si>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</si>
  <si>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</si>
  <si>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</si>
  <si>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</si>
  <si>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</si>
  <si>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</si>
  <si>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</si>
  <si>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</si>
  <si>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</si>
  <si>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</si>
  <si>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</si>
  <si>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</si>
  <si>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</si>
  <si>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</si>
  <si>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</si>
  <si>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</si>
  <si>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</si>
  <si>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</si>
  <si>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</si>
  <si>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</si>
  <si>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</si>
  <si>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</si>
  <si>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</si>
  <si>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</si>
  <si>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</si>
  <si>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</si>
  <si>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</si>
  <si>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</si>
  <si>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</si>
  <si>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</si>
  <si>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</si>
  <si>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</si>
  <si>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</si>
  <si>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</si>
  <si>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</si>
  <si>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</si>
  <si>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</si>
  <si>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</si>
  <si>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</si>
  <si>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</si>
  <si>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</si>
  <si>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</si>
  <si>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</si>
  <si>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</si>
  <si>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</si>
  <si>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</si>
  <si>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</si>
  <si>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</si>
  <si>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</si>
  <si>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</si>
  <si>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</si>
  <si>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</si>
  <si>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</si>
  <si>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</si>
  <si>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</si>
  <si>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</si>
  <si>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</si>
  <si>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</si>
  <si>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</si>
  <si>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</si>
  <si>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</si>
  <si>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</si>
  <si>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</si>
  <si>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</si>
  <si>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</si>
  <si>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</si>
  <si>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</si>
  <si>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</si>
  <si>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</si>
  <si>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</si>
  <si>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</si>
  <si>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</si>
  <si>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</si>
  <si>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</si>
  <si>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</si>
  <si>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</si>
  <si>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</si>
  <si>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</si>
  <si>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</si>
  <si>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</si>
  <si>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</si>
  <si>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</si>
  <si>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</si>
  <si>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</si>
  <si>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</si>
  <si>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</si>
  <si>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</si>
  <si>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</si>
  <si>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</si>
  <si>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</si>
  <si>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</si>
  <si>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</si>
  <si>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</si>
  <si>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</si>
  <si>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</si>
  <si>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</si>
  <si>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</si>
  <si>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</si>
  <si>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</si>
  <si>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</si>
  <si>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</si>
  <si>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</si>
  <si>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</si>
  <si>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</si>
  <si>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</si>
  <si>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</si>
  <si>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</si>
  <si>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</si>
  <si>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</si>
  <si>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</si>
  <si>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</si>
  <si>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</si>
  <si>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</si>
  <si>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</si>
  <si>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</si>
  <si>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</si>
  <si>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</si>
  <si>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</si>
  <si>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</si>
  <si>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</si>
  <si>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</si>
  <si>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</si>
  <si>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</si>
  <si>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</si>
  <si>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</si>
  <si>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</si>
  <si>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</si>
  <si>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</si>
  <si>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</si>
  <si>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</si>
  <si>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</si>
  <si>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</si>
  <si>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</si>
  <si>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</si>
  <si>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</si>
  <si>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</si>
  <si>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</si>
  <si>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</si>
  <si>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</si>
  <si>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</si>
  <si>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</si>
  <si>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</si>
  <si>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</si>
  <si>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</si>
  <si>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</si>
  <si>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</si>
  <si>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</si>
  <si>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</si>
  <si>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</si>
  <si>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</si>
  <si>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</si>
  <si>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</si>
  <si>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</si>
  <si>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</si>
  <si>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</si>
  <si>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</si>
  <si>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</si>
  <si>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</si>
  <si>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</si>
  <si>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</si>
  <si>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</si>
  <si>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</si>
  <si>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</si>
  <si>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</si>
  <si>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</si>
  <si>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</si>
  <si>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</si>
  <si>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</si>
  <si>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</si>
  <si>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</si>
  <si>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</si>
  <si>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</si>
  <si>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</si>
  <si>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</si>
  <si>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</si>
  <si>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</si>
  <si>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</si>
  <si>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</si>
  <si>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</si>
  <si>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</si>
  <si>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</si>
  <si>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</si>
  <si>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</si>
  <si>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</si>
  <si>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</si>
  <si>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</si>
  <si>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</si>
  <si>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</si>
  <si>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</si>
  <si>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</si>
  <si>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</si>
  <si>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</si>
  <si>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</si>
  <si>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</si>
  <si>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</si>
  <si>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</si>
  <si>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</si>
  <si>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</si>
  <si>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</si>
  <si>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</si>
  <si>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</si>
  <si>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</si>
  <si>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</si>
  <si>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</si>
  <si>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</si>
  <si>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</si>
  <si>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</si>
  <si>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</si>
  <si>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</si>
  <si>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</si>
  <si>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</si>
  <si>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</si>
  <si>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</si>
  <si>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</si>
  <si>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</si>
  <si>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</si>
  <si>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</si>
  <si>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</si>
  <si>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</si>
  <si>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</si>
  <si>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</si>
  <si>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</si>
  <si>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</si>
  <si>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</si>
  <si>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</si>
  <si>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</si>
  <si>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</si>
  <si>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</si>
  <si>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</si>
  <si>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</si>
  <si>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</si>
  <si>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</si>
  <si>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</si>
  <si>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</si>
  <si>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</si>
  <si>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</si>
  <si>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</si>
  <si>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</si>
  <si>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</si>
  <si>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</si>
  <si>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</si>
  <si>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</si>
  <si>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</si>
  <si>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</si>
  <si>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</si>
  <si>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</si>
  <si>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</si>
  <si>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</si>
  <si>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</si>
  <si>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</si>
  <si>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</si>
  <si>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</si>
  <si>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</si>
  <si>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</si>
  <si>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</si>
  <si>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</si>
  <si>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</si>
  <si>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</si>
  <si>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</si>
  <si>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</si>
  <si>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</si>
  <si>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</si>
  <si>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</si>
  <si>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</si>
  <si>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</si>
  <si>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</si>
  <si>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</si>
  <si>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</si>
  <si>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</si>
  <si>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</si>
  <si>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</si>
  <si>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</si>
  <si>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</si>
  <si>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</si>
  <si>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</si>
  <si>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</si>
  <si>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</si>
  <si>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</si>
  <si>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</si>
  <si>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</si>
  <si>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</si>
  <si>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</si>
  <si>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</si>
  <si>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</si>
  <si>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</si>
  <si>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</si>
  <si>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</si>
  <si>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</si>
  <si>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</si>
  <si>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</si>
  <si>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</si>
  <si>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</si>
  <si>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</si>
  <si>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</si>
  <si>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</si>
  <si>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</si>
  <si>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</si>
  <si>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</si>
  <si>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</si>
  <si>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</si>
  <si>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</si>
  <si>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</si>
  <si>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</si>
  <si>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</si>
  <si>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</si>
  <si>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</si>
  <si>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</si>
  <si>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</si>
  <si>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</si>
  <si>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</si>
  <si>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</si>
  <si>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</si>
  <si>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</si>
  <si>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</si>
  <si>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</si>
  <si>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</si>
  <si>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</si>
  <si>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</si>
  <si>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</si>
  <si>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</si>
  <si>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</si>
  <si>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</si>
  <si>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</si>
  <si>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</si>
  <si>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</si>
  <si>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</si>
  <si>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</si>
  <si>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</si>
  <si>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</si>
  <si>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</si>
  <si>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</si>
  <si>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</si>
  <si>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</si>
  <si>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</si>
  <si>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</si>
  <si>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</si>
  <si>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</si>
  <si>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</si>
  <si>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</si>
  <si>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</si>
  <si>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</si>
  <si>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</si>
  <si>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</si>
  <si>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</si>
  <si>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</si>
  <si>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</si>
  <si>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</si>
  <si>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</si>
  <si>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</si>
  <si>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</si>
  <si>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</si>
  <si>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</si>
  <si>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</si>
  <si>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</si>
  <si>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</si>
  <si>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</si>
  <si>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</si>
  <si>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</si>
  <si>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</si>
  <si>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</si>
  <si>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</si>
  <si>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</si>
  <si>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</si>
  <si>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</si>
  <si>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</si>
  <si>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</si>
  <si>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</si>
  <si>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</si>
  <si>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</si>
  <si>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</si>
  <si>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</si>
  <si>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</si>
  <si>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</si>
  <si>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</si>
  <si>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</si>
  <si>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</si>
  <si>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</si>
  <si>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</si>
  <si>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</si>
  <si>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</si>
  <si>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</si>
  <si>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</si>
  <si>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</si>
  <si>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</si>
  <si>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</si>
  <si>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</si>
  <si>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</si>
  <si>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</si>
  <si>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</si>
  <si>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</si>
  <si>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</si>
  <si>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</si>
  <si>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</si>
  <si>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</si>
  <si>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</si>
  <si>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</si>
  <si>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</si>
  <si>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</si>
  <si>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</si>
  <si>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</si>
  <si>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</si>
  <si>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</si>
  <si>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</si>
  <si>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</si>
  <si>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</si>
  <si>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</si>
  <si>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</si>
  <si>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</si>
  <si>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</si>
  <si>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</si>
  <si>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</si>
  <si>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</si>
  <si>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</si>
  <si>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</si>
  <si>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</si>
  <si>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</si>
  <si>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</si>
  <si>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</si>
  <si>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</si>
  <si>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</si>
  <si>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</si>
  <si>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</si>
  <si>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</si>
  <si>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</si>
  <si>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</si>
  <si>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</si>
  <si>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</si>
  <si>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</si>
  <si>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</si>
  <si>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</si>
  <si>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</si>
  <si>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</si>
  <si>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</si>
  <si>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</si>
  <si>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</si>
  <si>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</si>
  <si>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</si>
  <si>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</si>
  <si>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</si>
  <si>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</si>
  <si>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</si>
  <si>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</si>
  <si>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</si>
  <si>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</si>
  <si>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</si>
  <si>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</si>
  <si>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</si>
  <si>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</si>
  <si>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</si>
  <si>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</si>
  <si>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</si>
  <si>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</si>
  <si>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</si>
  <si>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</si>
  <si>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</si>
  <si>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</si>
  <si>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</si>
  <si>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</si>
  <si>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</si>
  <si>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</si>
  <si>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</si>
  <si>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</si>
  <si>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</si>
  <si>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</si>
  <si>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</si>
  <si>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</si>
  <si>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</si>
  <si>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</si>
  <si>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</si>
  <si>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</si>
  <si>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</si>
  <si>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</si>
  <si>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</si>
  <si>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</si>
  <si>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</si>
  <si>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</si>
  <si>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</si>
  <si>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</si>
  <si>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</si>
  <si>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</si>
  <si>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</si>
  <si>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</si>
  <si>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</si>
  <si>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</si>
  <si>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</si>
  <si>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</si>
  <si>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</si>
  <si>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</si>
  <si>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</si>
  <si>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</si>
  <si>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</si>
  <si>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</si>
  <si>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</si>
  <si>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</si>
  <si>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</si>
  <si>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</si>
  <si>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</si>
  <si>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</si>
  <si>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</si>
  <si>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</si>
  <si>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</si>
  <si>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</si>
  <si>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</si>
  <si>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</si>
  <si>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</si>
  <si>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</si>
  <si>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</si>
  <si>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</si>
  <si>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</si>
  <si>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</si>
  <si>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</si>
  <si>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</si>
  <si>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</si>
  <si>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</si>
  <si>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</si>
  <si>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</si>
  <si>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</si>
  <si>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</si>
  <si>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</si>
  <si>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</si>
  <si>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</si>
  <si>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</si>
  <si>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</si>
  <si>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</si>
  <si>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</si>
  <si>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</si>
  <si>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</si>
  <si>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</si>
  <si>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</si>
  <si>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</si>
  <si>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</si>
  <si>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</si>
  <si>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</si>
  <si>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</si>
  <si>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</si>
  <si>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</si>
  <si>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</si>
  <si>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</si>
  <si>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</si>
  <si>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</si>
  <si>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</si>
  <si>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</si>
  <si>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</si>
  <si>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</si>
  <si>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</si>
  <si>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</si>
  <si>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</si>
  <si>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</si>
  <si>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</si>
  <si>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</si>
  <si>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</si>
  <si>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</si>
  <si>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</si>
  <si>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</si>
  <si>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</si>
  <si>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</si>
  <si>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</si>
  <si>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</si>
  <si>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</si>
  <si>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</si>
  <si>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</si>
  <si>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</si>
  <si>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</si>
  <si>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</si>
  <si>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</si>
  <si>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</si>
  <si>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</si>
  <si>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</si>
  <si>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</si>
  <si>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</si>
  <si>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</si>
  <si>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</si>
  <si>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</si>
  <si>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</si>
  <si>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</si>
  <si>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</si>
  <si>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</si>
  <si>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</si>
  <si>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</si>
  <si>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</si>
  <si>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</si>
  <si>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</si>
  <si>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</si>
  <si>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</si>
  <si>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</si>
  <si>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</si>
  <si>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</si>
  <si>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</si>
  <si>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</si>
  <si>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</si>
  <si>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</si>
  <si>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</si>
  <si>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</si>
  <si>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</si>
  <si>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</si>
  <si>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</si>
  <si>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</si>
  <si>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</si>
  <si>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</si>
  <si>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</si>
  <si>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</si>
  <si>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</si>
  <si>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</si>
  <si>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</si>
  <si>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</si>
  <si>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</si>
  <si>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</si>
  <si>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</si>
  <si>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</si>
  <si>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</si>
  <si>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</si>
  <si>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</si>
  <si>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</si>
  <si>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</si>
  <si>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</si>
  <si>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</si>
  <si>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</si>
  <si>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</si>
  <si>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</si>
  <si>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</si>
  <si>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</si>
  <si>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</si>
  <si>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</si>
  <si>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</si>
  <si>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</si>
  <si>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</si>
  <si>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</si>
  <si>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</si>
  <si>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</si>
  <si>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</si>
  <si>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</si>
  <si>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</si>
  <si>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</si>
  <si>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</si>
  <si>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</si>
  <si>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</si>
  <si>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</si>
  <si>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</si>
  <si>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</si>
  <si>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</si>
  <si>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</si>
  <si>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</si>
  <si>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</si>
  <si>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</si>
  <si>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</si>
  <si>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</si>
  <si>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</si>
  <si>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</si>
  <si>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</si>
  <si>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</si>
  <si>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</si>
  <si>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</si>
  <si>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</si>
  <si>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</si>
  <si>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</si>
  <si>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</si>
  <si>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</si>
  <si>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</si>
  <si>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</si>
  <si>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</si>
  <si>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</si>
  <si>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</si>
  <si>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</si>
  <si>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</si>
  <si>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</si>
  <si>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</si>
  <si>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</si>
  <si>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</si>
  <si>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</si>
  <si>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</si>
  <si>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</si>
  <si>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</si>
  <si>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</si>
  <si>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</si>
  <si>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</si>
  <si>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</si>
  <si>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</si>
  <si>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</si>
  <si>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</si>
  <si>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</si>
  <si>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</si>
  <si>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</si>
  <si>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</si>
  <si>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</si>
  <si>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</si>
  <si>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</si>
  <si>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</si>
  <si>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</si>
  <si>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</si>
  <si>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</si>
  <si>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</si>
  <si>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</si>
  <si>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</si>
  <si>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</si>
  <si>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</si>
  <si>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</si>
  <si>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</si>
  <si>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</si>
  <si>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</si>
  <si>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</si>
  <si>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</si>
  <si>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</si>
  <si>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</si>
  <si>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</si>
  <si>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</si>
  <si>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</si>
  <si>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</si>
  <si>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</si>
  <si>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</si>
  <si>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</si>
  <si>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</si>
  <si>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</si>
  <si>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</si>
  <si>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</si>
  <si>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</si>
  <si>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</si>
  <si>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</si>
  <si>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</si>
  <si>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</si>
  <si>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</si>
  <si>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</si>
  <si>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</si>
  <si>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</si>
  <si>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</si>
  <si>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</si>
  <si>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</si>
  <si>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</si>
  <si>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</si>
  <si>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</si>
  <si>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</si>
  <si>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</si>
  <si>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</si>
  <si>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</si>
  <si>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</si>
  <si>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</si>
  <si>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</si>
  <si>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</si>
  <si>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</si>
  <si>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</si>
  <si>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</si>
  <si>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</si>
  <si>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</si>
  <si>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</si>
  <si>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</si>
  <si>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</si>
  <si>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</si>
  <si>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</si>
  <si>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</si>
  <si>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</si>
  <si>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</si>
  <si>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</si>
  <si>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</si>
  <si>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</si>
  <si>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</si>
  <si>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</si>
  <si>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</si>
  <si>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</si>
  <si>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</si>
  <si>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</si>
  <si>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</si>
  <si>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</si>
  <si>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</si>
  <si>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</si>
  <si>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</si>
  <si>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</si>
  <si>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</si>
  <si>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</si>
  <si>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</si>
  <si>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</si>
  <si>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</si>
  <si>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</si>
  <si>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</si>
  <si>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</si>
  <si>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</si>
  <si>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</si>
  <si>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</si>
  <si>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</si>
  <si>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</si>
  <si>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</si>
  <si>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</si>
  <si>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</si>
  <si>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</si>
  <si>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</si>
  <si>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</si>
  <si>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</si>
  <si>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</si>
  <si>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</si>
  <si>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</si>
  <si>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</si>
  <si>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</si>
  <si>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</si>
  <si>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</si>
  <si>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</si>
  <si>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</si>
  <si>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</si>
  <si>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</si>
  <si>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</si>
  <si>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</si>
  <si>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</si>
  <si>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</si>
  <si>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</si>
  <si>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</si>
  <si>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</si>
  <si>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</si>
  <si>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</si>
  <si>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</si>
  <si>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</si>
  <si>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</si>
  <si>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</si>
  <si>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</si>
  <si>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</si>
  <si>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</si>
  <si>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</si>
  <si>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</si>
  <si>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</si>
  <si>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</si>
  <si>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</si>
  <si>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</si>
  <si>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</si>
  <si>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</si>
  <si>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</si>
  <si>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</si>
  <si>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</si>
  <si>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</si>
  <si>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</si>
  <si>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</si>
  <si>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</si>
  <si>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</si>
  <si>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</si>
  <si>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</si>
  <si>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</si>
  <si>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</si>
  <si>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</si>
  <si>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</si>
  <si>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</si>
  <si>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</si>
  <si>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</si>
  <si>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</si>
  <si>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</si>
  <si>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</si>
  <si>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</si>
  <si>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</si>
  <si>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</si>
  <si>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</si>
  <si>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</si>
  <si>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</si>
  <si>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</si>
  <si>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</si>
  <si>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</si>
  <si>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</si>
  <si>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</si>
  <si>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</si>
  <si>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</si>
  <si>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</si>
  <si>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</si>
  <si>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</si>
  <si>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</si>
  <si>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</si>
  <si>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</si>
  <si>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</si>
  <si>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</si>
  <si>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</si>
  <si>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</si>
  <si>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</si>
  <si>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</si>
  <si>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</si>
  <si>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</si>
  <si>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</si>
  <si>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</si>
  <si>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</si>
  <si>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</si>
  <si>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</si>
  <si>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</si>
  <si>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</si>
  <si>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</si>
  <si>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</si>
  <si>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</si>
  <si>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</si>
  <si>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</si>
  <si>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</si>
  <si>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</si>
  <si>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</si>
  <si>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</si>
  <si>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</si>
  <si>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</si>
  <si>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</si>
  <si>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</si>
  <si>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</si>
  <si>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</si>
  <si>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</si>
  <si>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</si>
  <si>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</si>
  <si>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</si>
  <si>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</si>
  <si>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</si>
  <si>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</si>
  <si>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</si>
  <si>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</si>
  <si>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</si>
  <si>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</si>
  <si>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</si>
  <si>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</si>
  <si>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</si>
  <si>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</si>
  <si>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</si>
  <si>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</si>
  <si>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</si>
  <si>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</si>
  <si>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</si>
  <si>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</si>
  <si>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</si>
  <si>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</si>
  <si>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</si>
  <si>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</si>
  <si>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</si>
  <si>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</si>
  <si>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</si>
  <si>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</si>
  <si>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</si>
  <si>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</si>
  <si>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</si>
  <si>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</si>
  <si>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</si>
  <si>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</si>
  <si>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</si>
  <si>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</si>
  <si>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</si>
  <si>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</si>
  <si>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</si>
  <si>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</si>
  <si>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</si>
  <si>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</si>
  <si>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</si>
  <si>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</si>
  <si>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</si>
  <si>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</si>
  <si>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</si>
  <si>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</si>
  <si>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</si>
  <si>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</si>
  <si>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</si>
  <si>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</si>
  <si>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</si>
  <si>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</si>
  <si>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</si>
  <si>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</si>
  <si>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</si>
  <si>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</si>
  <si>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</si>
  <si>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</si>
  <si>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</si>
  <si>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</si>
  <si>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</si>
  <si>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</si>
  <si>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</si>
  <si>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</si>
  <si>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</si>
  <si>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</si>
  <si>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</si>
  <si>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</si>
  <si>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</si>
  <si>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</si>
  <si>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</si>
  <si>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</si>
  <si>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</si>
  <si>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</si>
  <si>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</si>
  <si>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</si>
  <si>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</si>
  <si>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</si>
  <si>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</si>
  <si>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</si>
  <si>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</si>
  <si>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</si>
  <si>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</si>
  <si>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</si>
  <si>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</si>
  <si>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</si>
  <si>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</si>
  <si>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</si>
  <si>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</si>
  <si>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</si>
  <si>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</si>
  <si>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</si>
  <si>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</si>
  <si>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</si>
  <si>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</si>
  <si>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</si>
  <si>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</si>
  <si>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</si>
  <si>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</si>
  <si>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</si>
  <si>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</si>
  <si>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</si>
  <si>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</si>
  <si>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</si>
  <si>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</si>
  <si>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</si>
  <si>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</si>
  <si>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</si>
  <si>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</si>
  <si>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</si>
  <si>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</si>
  <si>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</si>
  <si>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</si>
  <si>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</si>
  <si>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</si>
  <si>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</si>
  <si>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</si>
  <si>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</si>
  <si>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</si>
  <si>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</si>
  <si>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</si>
  <si>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</si>
  <si>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</si>
  <si>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</si>
  <si>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</si>
  <si>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</si>
  <si>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</si>
  <si>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</si>
  <si>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</si>
  <si>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</si>
  <si>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</si>
  <si>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</si>
  <si>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</si>
  <si>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</si>
  <si>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</si>
  <si>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</si>
  <si>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</si>
  <si>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</si>
  <si>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</si>
  <si>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</si>
  <si>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</si>
  <si>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</si>
  <si>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</si>
  <si>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</si>
  <si>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</si>
  <si>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</si>
  <si>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</si>
  <si>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</si>
  <si>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</si>
  <si>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</si>
  <si>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</si>
  <si>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</si>
  <si>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</si>
  <si>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</si>
  <si>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</si>
  <si>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</si>
  <si>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</si>
  <si>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</si>
  <si>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</si>
  <si>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</si>
  <si>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</si>
  <si>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</si>
  <si>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</si>
  <si>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</si>
  <si>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</si>
  <si>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</si>
  <si>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</si>
  <si>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</si>
  <si>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</si>
  <si>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</si>
  <si>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</si>
  <si>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</si>
  <si>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</si>
  <si>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</si>
  <si>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</si>
  <si>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</si>
  <si>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</si>
  <si>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</si>
  <si>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</si>
  <si>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</si>
  <si>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</si>
  <si>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</si>
  <si>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</si>
  <si>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</si>
  <si>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</si>
  <si>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</si>
  <si>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</si>
  <si>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</si>
  <si>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</si>
  <si>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</si>
  <si>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</si>
  <si>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</si>
  <si>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</si>
  <si>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</si>
  <si>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</si>
  <si>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</si>
  <si>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</si>
  <si>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</si>
  <si>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</si>
  <si>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</si>
  <si>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</si>
  <si>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</si>
  <si>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</si>
  <si>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</si>
  <si>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</si>
  <si>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</si>
  <si>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</si>
  <si>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</si>
  <si>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</si>
  <si>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</si>
  <si>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</si>
  <si>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</si>
  <si>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</si>
  <si>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</si>
  <si>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</si>
  <si>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</si>
  <si>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</si>
  <si>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</si>
  <si>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</si>
  <si>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</si>
  <si>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</si>
  <si>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</si>
  <si>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</si>
  <si>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</si>
  <si>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</si>
  <si>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</si>
  <si>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</si>
  <si>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</si>
  <si>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</si>
  <si>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</si>
  <si>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</si>
  <si>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</si>
  <si>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</si>
  <si>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</si>
  <si>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</si>
  <si>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</si>
  <si>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</si>
  <si>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</si>
  <si>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</si>
  <si>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</si>
  <si>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</si>
  <si>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</si>
  <si>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</si>
  <si>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</si>
  <si>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</si>
  <si>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</si>
  <si>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</si>
  <si>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</si>
  <si>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</si>
  <si>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</si>
  <si>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</si>
  <si>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</si>
  <si>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</si>
  <si>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</si>
  <si>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</si>
  <si>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</si>
  <si>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</si>
  <si>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</si>
  <si>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</si>
  <si>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</si>
  <si>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</si>
  <si>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</si>
  <si>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</si>
  <si>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</si>
  <si>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</si>
  <si>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</si>
  <si>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</si>
  <si>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</si>
  <si>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</si>
  <si>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</si>
  <si>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</si>
  <si>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</si>
  <si>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</si>
  <si>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</si>
  <si>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</si>
  <si>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</si>
  <si>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</si>
  <si>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</si>
  <si>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</si>
  <si>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</si>
  <si>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</si>
  <si>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</si>
  <si>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</si>
  <si>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</si>
  <si>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</si>
  <si>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</si>
  <si>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</si>
  <si>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</si>
  <si>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</si>
  <si>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</si>
  <si>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</si>
  <si>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</si>
  <si>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</si>
  <si>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</si>
  <si>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</si>
  <si>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</si>
  <si>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</si>
  <si>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</si>
  <si>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</si>
  <si>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</si>
  <si>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</si>
  <si>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</si>
  <si>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</si>
  <si>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</si>
  <si>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</si>
  <si>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</si>
  <si>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</si>
  <si>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</si>
  <si>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</si>
  <si>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</si>
  <si>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</si>
  <si>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</si>
  <si>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</si>
  <si>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</si>
  <si>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</si>
  <si>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</si>
  <si>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</si>
  <si>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</si>
  <si>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</si>
  <si>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</si>
  <si>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</si>
  <si>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</si>
  <si>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</si>
  <si>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</si>
  <si>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</si>
  <si>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</si>
  <si>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</si>
  <si>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</si>
  <si>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</si>
  <si>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</si>
  <si>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</si>
  <si>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</si>
  <si>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</si>
  <si>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</si>
  <si>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</si>
  <si>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</si>
  <si>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</si>
  <si>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</si>
  <si>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</si>
  <si>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</si>
  <si>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</si>
  <si>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</si>
  <si>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</si>
  <si>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</si>
  <si>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</si>
  <si>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</si>
  <si>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</si>
  <si>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</si>
  <si>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</si>
  <si>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</si>
  <si>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</si>
  <si>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</si>
  <si>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</si>
  <si>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</si>
  <si>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</si>
  <si>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</si>
  <si>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</si>
  <si>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</si>
  <si>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</si>
  <si>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</si>
  <si>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</si>
  <si>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</si>
  <si>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</si>
  <si>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</si>
  <si>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</si>
  <si>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</si>
  <si>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</si>
  <si>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</si>
  <si>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</si>
  <si>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</si>
  <si>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</si>
  <si>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</si>
  <si>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</si>
  <si>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</si>
  <si>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</si>
  <si>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</si>
  <si>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</si>
  <si>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</si>
  <si>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</si>
  <si>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</si>
  <si>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</si>
  <si>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</si>
  <si>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</si>
  <si>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</si>
  <si>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</si>
  <si>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</si>
  <si>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</si>
  <si>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</si>
  <si>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</si>
  <si>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</si>
  <si>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</si>
  <si>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</si>
  <si>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</si>
  <si>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</si>
  <si>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</si>
  <si>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</si>
  <si>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</si>
  <si>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</si>
  <si>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</si>
  <si>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</si>
  <si>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</si>
  <si>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</si>
  <si>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</si>
  <si>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</si>
  <si>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</si>
  <si>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</si>
  <si>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</si>
  <si>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</si>
  <si>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</si>
  <si>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</si>
  <si>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</si>
  <si>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</si>
  <si>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</si>
  <si>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</si>
  <si>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</si>
  <si>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</si>
  <si>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</si>
  <si>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</si>
  <si>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</si>
  <si>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</si>
  <si>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</si>
  <si>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</si>
  <si>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</si>
  <si>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</si>
  <si>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</si>
  <si>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</si>
  <si>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</si>
  <si>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</si>
  <si>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</si>
  <si>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</si>
  <si>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</si>
  <si>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</si>
  <si>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</si>
  <si>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</si>
  <si>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</si>
  <si>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</si>
  <si>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</si>
  <si>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</si>
  <si>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</si>
  <si>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</si>
  <si>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</si>
  <si>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</si>
  <si>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</si>
  <si>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</si>
  <si>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</si>
  <si>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</si>
  <si>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</si>
  <si>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</si>
  <si>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</si>
  <si>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</si>
  <si>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</si>
  <si>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</si>
  <si>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</si>
  <si>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</si>
  <si>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</si>
  <si>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</si>
  <si>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</si>
  <si>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</si>
  <si>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</si>
  <si>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</si>
  <si>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</si>
  <si>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</si>
  <si>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</si>
  <si>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</si>
  <si>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</si>
  <si>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</si>
  <si>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</si>
  <si>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</si>
  <si>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</si>
  <si>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</si>
  <si>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</si>
  <si>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</si>
  <si>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</si>
  <si>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</si>
  <si>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</si>
  <si>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</si>
  <si>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</si>
  <si>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</si>
  <si>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</si>
  <si>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</si>
  <si>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</si>
  <si>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</si>
  <si>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</si>
  <si>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</si>
  <si>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</si>
  <si>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</si>
  <si>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</si>
  <si>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</si>
  <si>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</si>
  <si>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</si>
  <si>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</si>
  <si>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</si>
  <si>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</si>
  <si>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</si>
  <si>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</si>
  <si>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</si>
  <si>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</si>
  <si>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</si>
  <si>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</si>
  <si>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</si>
  <si>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</si>
  <si>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</si>
  <si>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</si>
  <si>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</si>
  <si>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</si>
  <si>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</si>
  <si>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</si>
  <si>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</si>
  <si>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</si>
  <si>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</si>
  <si>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</si>
  <si>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</si>
  <si>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</si>
  <si>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</si>
  <si>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</si>
  <si>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</si>
  <si>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</si>
  <si>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</si>
  <si>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</si>
  <si>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</si>
  <si>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</si>
  <si>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</si>
  <si>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</si>
  <si>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</si>
  <si>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</si>
  <si>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</si>
  <si>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</si>
  <si>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</si>
  <si>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</si>
  <si>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</si>
  <si>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</si>
  <si>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</si>
  <si>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</si>
  <si>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</si>
  <si>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</si>
  <si>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</si>
  <si>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</si>
  <si>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</si>
  <si>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</si>
  <si>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</si>
  <si>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</si>
  <si>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</si>
  <si>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</si>
  <si>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</si>
  <si>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</si>
  <si>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</si>
  <si>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</si>
  <si>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</si>
  <si>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</si>
  <si>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</si>
  <si>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</si>
  <si>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</si>
  <si>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</si>
  <si>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</si>
  <si>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</si>
  <si>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</si>
  <si>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</si>
  <si>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</si>
  <si>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</si>
  <si>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</si>
  <si>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</si>
  <si>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</si>
  <si>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</si>
  <si>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</si>
  <si>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</si>
  <si>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</si>
  <si>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</si>
  <si>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</si>
  <si>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</si>
  <si>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</si>
  <si>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</si>
  <si>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</si>
  <si>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</si>
  <si>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</si>
  <si>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</si>
  <si>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</si>
  <si>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</si>
  <si>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</si>
  <si>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</si>
  <si>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</si>
  <si>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</si>
  <si>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</si>
  <si>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</si>
  <si>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</si>
  <si>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</si>
  <si>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</si>
  <si>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</si>
  <si>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</si>
  <si>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</si>
  <si>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</si>
  <si>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</si>
  <si>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</si>
  <si>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</si>
  <si>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</si>
  <si>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</si>
  <si>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</si>
  <si>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</si>
  <si>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</si>
  <si>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</si>
  <si>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</si>
  <si>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</si>
  <si>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</si>
  <si>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</si>
  <si>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</si>
  <si>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</si>
  <si>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</si>
  <si>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</si>
  <si>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</si>
  <si>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</si>
  <si>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</si>
  <si>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</si>
  <si>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</si>
  <si>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</si>
  <si>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</si>
  <si>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</si>
  <si>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</si>
  <si>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</si>
  <si>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</si>
  <si>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</si>
  <si>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</si>
  <si>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</si>
  <si>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</si>
  <si>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</si>
  <si>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</si>
  <si>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</si>
  <si>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</si>
  <si>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</si>
  <si>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</si>
  <si>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</si>
  <si>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</si>
  <si>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</si>
  <si>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</si>
  <si>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</si>
  <si>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</si>
  <si>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</si>
  <si>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</si>
  <si>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</si>
  <si>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</si>
  <si>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</si>
  <si>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</si>
  <si>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</si>
  <si>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</si>
  <si>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</si>
  <si>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</si>
  <si>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</si>
  <si>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</si>
  <si>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</si>
  <si>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</si>
  <si>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</si>
  <si>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</si>
  <si>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</si>
  <si>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</si>
  <si>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</si>
  <si>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</si>
  <si>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</si>
  <si>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</si>
  <si>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</si>
  <si>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</si>
  <si>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</si>
  <si>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</si>
  <si>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</si>
  <si>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</si>
  <si>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</si>
  <si>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</si>
  <si>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</si>
  <si>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</si>
  <si>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</si>
  <si>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</si>
  <si>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</si>
  <si>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</si>
  <si>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</si>
  <si>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</si>
  <si>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</si>
  <si>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</si>
  <si>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</si>
  <si>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</si>
  <si>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</si>
  <si>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</si>
  <si>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</si>
  <si>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</si>
  <si>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</si>
  <si>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</si>
  <si>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</si>
  <si>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</si>
  <si>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</si>
  <si>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</si>
  <si>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</si>
  <si>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</si>
  <si>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</si>
  <si>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</si>
  <si>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</si>
  <si>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</si>
  <si>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</si>
  <si>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</si>
  <si>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</si>
  <si>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</si>
  <si>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</si>
  <si>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</si>
  <si>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</si>
  <si>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</si>
  <si>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</si>
  <si>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</si>
  <si>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</si>
  <si>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</si>
  <si>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</si>
  <si>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</si>
  <si>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</si>
  <si>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</si>
  <si>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</si>
  <si>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</si>
  <si>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</si>
  <si>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</si>
  <si>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</si>
  <si>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</si>
  <si>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</si>
  <si>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</si>
  <si>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</si>
  <si>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</si>
  <si>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</si>
  <si>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</si>
  <si>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</si>
  <si>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</si>
  <si>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</si>
  <si>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</si>
  <si>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</si>
  <si>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</si>
  <si>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</si>
  <si>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</si>
  <si>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</si>
  <si>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</si>
  <si>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</si>
  <si>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</si>
  <si>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</si>
  <si>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</si>
  <si>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</si>
  <si>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</si>
  <si>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</si>
  <si>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</si>
  <si>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</si>
  <si>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</si>
  <si>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</si>
  <si>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</si>
  <si>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</si>
  <si>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</si>
  <si>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</si>
  <si>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</si>
  <si>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</si>
  <si>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</si>
  <si>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</si>
  <si>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</si>
  <si>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</si>
  <si>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</si>
  <si>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</si>
  <si>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</si>
  <si>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</si>
  <si>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</si>
  <si>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</si>
  <si>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</si>
  <si>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</si>
  <si>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</si>
  <si>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</si>
  <si>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</si>
  <si>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</si>
  <si>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</si>
  <si>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</si>
  <si>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</si>
  <si>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</si>
  <si>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</si>
  <si>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</si>
  <si>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</si>
  <si>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</si>
  <si>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</si>
  <si>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</si>
  <si>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</si>
  <si>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</si>
  <si>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</si>
  <si>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</si>
  <si>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</si>
  <si>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</si>
  <si>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</si>
  <si>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</si>
  <si>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</si>
  <si>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</si>
  <si>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</si>
  <si>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</si>
  <si>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</si>
  <si>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</si>
  <si>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</si>
  <si>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</si>
  <si>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</si>
  <si>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</si>
  <si>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</si>
  <si>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</si>
  <si>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</si>
  <si>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</si>
  <si>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</si>
  <si>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</si>
  <si>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</si>
  <si>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</si>
  <si>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</si>
  <si>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</si>
  <si>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</si>
  <si>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</si>
  <si>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</si>
  <si>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</si>
  <si>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</si>
  <si>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</si>
  <si>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</si>
  <si>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</si>
  <si>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</si>
  <si>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</si>
  <si>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</si>
  <si>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</si>
  <si>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</si>
  <si>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</si>
  <si>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</si>
  <si>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</si>
  <si>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</si>
  <si>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</si>
  <si>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</si>
  <si>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</si>
  <si>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</si>
  <si>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</si>
  <si>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</si>
  <si>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</si>
  <si>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</si>
  <si>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</si>
  <si>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</si>
  <si>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</si>
  <si>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</si>
  <si>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</si>
  <si>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</si>
  <si>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</si>
  <si>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</si>
  <si>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</si>
  <si>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</si>
  <si>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</si>
  <si>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</si>
  <si>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</si>
  <si>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</si>
  <si>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</si>
  <si>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</si>
  <si>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</si>
  <si>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</si>
  <si>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</si>
  <si>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</si>
  <si>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</si>
  <si>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</si>
  <si>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</si>
  <si>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</si>
  <si>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</si>
  <si>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</si>
  <si>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</si>
  <si>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</si>
  <si>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</si>
  <si>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</si>
  <si>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</si>
  <si>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</si>
  <si>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</si>
  <si>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</si>
  <si>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</si>
  <si>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</si>
  <si>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</si>
  <si>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</si>
  <si>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</si>
  <si>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</si>
  <si>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</si>
  <si>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</si>
  <si>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</si>
  <si>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</si>
  <si>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</si>
  <si>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</si>
  <si>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</si>
  <si>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</si>
  <si>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</si>
  <si>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</si>
  <si>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</si>
  <si>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</si>
  <si>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</si>
  <si>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</si>
  <si>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</si>
  <si>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</si>
  <si>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</si>
  <si>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</si>
  <si>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</si>
  <si>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</si>
  <si>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</si>
  <si>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</si>
  <si>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</si>
  <si>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</si>
  <si>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</si>
  <si>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</si>
  <si>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</si>
  <si>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</si>
  <si>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</si>
  <si>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</si>
  <si>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</si>
  <si>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</si>
  <si>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</si>
  <si>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</si>
  <si>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</si>
  <si>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</si>
  <si>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</si>
  <si>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</si>
  <si>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</si>
  <si>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</si>
  <si>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</si>
  <si>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</si>
  <si>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</si>
  <si>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</si>
  <si>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</si>
  <si>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</si>
  <si>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</si>
  <si>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</si>
  <si>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</si>
  <si>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</si>
  <si>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</si>
  <si>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</si>
  <si>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</si>
  <si>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</si>
  <si>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</si>
  <si>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</si>
  <si>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</si>
  <si>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</si>
  <si>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</si>
  <si>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</si>
  <si>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</si>
  <si>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</si>
  <si>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</si>
  <si>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</si>
  <si>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</si>
  <si>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</si>
  <si>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</si>
  <si>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</si>
  <si>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</si>
  <si>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</si>
  <si>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</si>
  <si>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</si>
  <si>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</si>
  <si>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</si>
  <si>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</si>
  <si>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</si>
  <si>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</si>
  <si>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</si>
  <si>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</si>
  <si>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</si>
  <si>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</si>
  <si>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</si>
  <si>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</si>
  <si>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</si>
  <si>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</si>
  <si>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</si>
  <si>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</si>
  <si>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</si>
  <si>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</si>
  <si>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</si>
  <si>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</si>
  <si>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</si>
  <si>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</si>
  <si>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</si>
  <si>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</si>
  <si>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</si>
  <si>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</si>
  <si>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</si>
  <si>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</si>
  <si>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</si>
  <si>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</si>
  <si>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</si>
  <si>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</si>
  <si>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</si>
  <si>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</si>
  <si>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</si>
  <si>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</si>
  <si>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</si>
  <si>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</si>
  <si>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</si>
  <si>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</si>
  <si>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</si>
  <si>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</si>
  <si>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</si>
  <si>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</si>
  <si>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</si>
  <si>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</si>
  <si>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</si>
  <si>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</si>
  <si>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</si>
  <si>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</si>
  <si>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</si>
  <si>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</si>
  <si>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</si>
  <si>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</si>
  <si>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</si>
  <si>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</si>
  <si>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</si>
  <si>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</si>
  <si>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</si>
  <si>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</si>
  <si>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</si>
  <si>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</si>
  <si>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</si>
  <si>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</si>
  <si>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</si>
  <si>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</si>
  <si>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</si>
  <si>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</si>
  <si>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</si>
  <si>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</si>
  <si>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</si>
  <si>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</si>
  <si>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</si>
  <si>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</si>
  <si>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</si>
  <si>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</si>
  <si>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</si>
  <si>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</si>
  <si>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</si>
  <si>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</si>
  <si>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</si>
  <si>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</si>
  <si>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</si>
  <si>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</si>
  <si>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</si>
  <si>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</si>
  <si>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</si>
  <si>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</si>
  <si>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</si>
  <si>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</si>
  <si>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</si>
  <si>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</si>
  <si>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</si>
  <si>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</si>
  <si>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</si>
  <si>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</si>
  <si>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</si>
  <si>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</si>
  <si>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</si>
  <si>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</si>
  <si>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</si>
  <si>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</si>
  <si>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</si>
  <si>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</si>
  <si>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</si>
  <si>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</si>
  <si>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</si>
  <si>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</si>
  <si>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</si>
  <si>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</si>
  <si>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</si>
  <si>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</si>
  <si>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</si>
  <si>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</si>
  <si>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</si>
  <si>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</si>
  <si>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</si>
  <si>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</si>
  <si>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</si>
  <si>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</si>
  <si>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</si>
  <si>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</si>
  <si>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</si>
  <si>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</si>
  <si>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</si>
  <si>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</si>
  <si>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</si>
  <si>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</si>
  <si>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</si>
  <si>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</si>
  <si>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</si>
  <si>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</si>
  <si>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</si>
  <si>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</si>
  <si>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</si>
  <si>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</si>
  <si>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</si>
  <si>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</si>
  <si>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</si>
  <si>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</si>
  <si>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</si>
  <si>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</si>
  <si>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</si>
  <si>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</si>
  <si>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</si>
  <si>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</si>
  <si>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</si>
  <si>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</si>
  <si>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</si>
  <si>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</si>
  <si>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</si>
  <si>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</si>
  <si>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</si>
  <si>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</si>
  <si>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</si>
  <si>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</si>
  <si>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</si>
  <si>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</si>
  <si>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</si>
  <si>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</si>
  <si>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</si>
  <si>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</si>
  <si>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</si>
  <si>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</si>
  <si>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</si>
  <si>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</si>
  <si>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</si>
  <si>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</si>
  <si>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</si>
  <si>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</si>
  <si>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</si>
  <si>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</si>
  <si>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</si>
  <si>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</si>
  <si>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</si>
  <si>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</si>
  <si>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</si>
  <si>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</si>
  <si>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</si>
  <si>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</si>
  <si>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</si>
  <si>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</si>
  <si>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</si>
  <si>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</si>
  <si>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</si>
  <si>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</si>
  <si>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</si>
  <si>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</si>
  <si>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</si>
  <si>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</si>
  <si>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</si>
  <si>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</si>
  <si>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</si>
  <si>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</si>
  <si>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</si>
  <si>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</si>
  <si>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</si>
  <si>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</si>
  <si>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</si>
  <si>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</si>
  <si>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</si>
  <si>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</si>
  <si>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</si>
  <si>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</si>
  <si>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</si>
  <si>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</si>
  <si>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</si>
  <si>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</si>
  <si>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</si>
  <si>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</si>
  <si>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</si>
  <si>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</si>
  <si>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</si>
  <si>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</si>
  <si>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</si>
  <si>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</si>
  <si>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</si>
  <si>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</si>
  <si>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</si>
  <si>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</si>
  <si>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</si>
  <si>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</si>
  <si>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</si>
  <si>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</si>
  <si>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</si>
  <si>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</si>
  <si>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</si>
  <si>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</si>
  <si>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</si>
  <si>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</si>
  <si>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</si>
  <si>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</si>
  <si>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</si>
  <si>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</si>
  <si>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</si>
  <si>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</si>
  <si>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</si>
  <si>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</si>
  <si>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</si>
  <si>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</si>
  <si>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</si>
  <si>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</si>
  <si>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</si>
  <si>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</si>
  <si>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</si>
  <si>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</si>
  <si>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</si>
  <si>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</si>
  <si>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</si>
  <si>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</si>
  <si>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</si>
  <si>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</si>
  <si>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</si>
  <si>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</si>
  <si>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</si>
  <si>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</si>
  <si>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</si>
  <si>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</si>
  <si>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</si>
  <si>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</si>
  <si>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</si>
  <si>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</si>
  <si>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</si>
  <si>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</si>
  <si>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</si>
  <si>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</si>
  <si>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</si>
  <si>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</si>
  <si>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</si>
  <si>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</si>
  <si>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</si>
  <si>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</si>
  <si>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</si>
  <si>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</si>
  <si>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</si>
  <si>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</si>
  <si>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</si>
  <si>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</si>
  <si>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</si>
  <si>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</si>
  <si>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</si>
  <si>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</si>
  <si>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</si>
  <si>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</si>
  <si>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</si>
  <si>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</si>
  <si>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</si>
  <si>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</si>
  <si>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</si>
  <si>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</si>
  <si>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</si>
  <si>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</si>
  <si>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</si>
  <si>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</si>
  <si>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</si>
  <si>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</si>
  <si>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</si>
  <si>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</si>
  <si>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</si>
  <si>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</si>
  <si>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</si>
  <si>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</si>
  <si>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</si>
  <si>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</si>
  <si>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</si>
  <si>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</si>
  <si>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</si>
  <si>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</si>
  <si>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</si>
  <si>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</si>
  <si>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</si>
  <si>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</si>
  <si>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</si>
  <si>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</si>
  <si>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</si>
  <si>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</si>
  <si>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</si>
  <si>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</si>
  <si>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</si>
  <si>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</si>
  <si>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</si>
  <si>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</si>
  <si>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</si>
  <si>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</si>
  <si>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</si>
  <si>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</si>
  <si>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</si>
  <si>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</si>
  <si>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</si>
  <si>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</si>
  <si>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</si>
  <si>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</si>
  <si>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</si>
  <si>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</si>
  <si>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</si>
  <si>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</si>
  <si>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</si>
  <si>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</si>
  <si>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</si>
  <si>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</si>
  <si>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</si>
  <si>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</si>
  <si>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</si>
  <si>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</si>
  <si>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</si>
  <si>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</si>
  <si>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</si>
  <si>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</si>
  <si>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</si>
  <si>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</si>
  <si>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</si>
  <si>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</si>
  <si>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</si>
  <si>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</si>
  <si>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</si>
  <si>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</si>
  <si>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</si>
  <si>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</si>
  <si>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</si>
  <si>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</si>
  <si>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</si>
  <si>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</si>
  <si>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</si>
  <si>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</si>
  <si>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</si>
  <si>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</si>
  <si>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</si>
  <si>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</si>
  <si>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</si>
  <si>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</si>
  <si>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</si>
  <si>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</si>
  <si>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</si>
  <si>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</si>
  <si>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</si>
  <si>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</si>
  <si>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</si>
  <si>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</si>
  <si>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</si>
  <si>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</si>
  <si>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</si>
  <si>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</si>
  <si>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</si>
  <si>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</si>
  <si>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</si>
  <si>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</si>
  <si>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</si>
  <si>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</si>
  <si>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</si>
  <si>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</si>
  <si>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</si>
  <si>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</si>
  <si>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</si>
  <si>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</si>
  <si>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</si>
  <si>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</si>
  <si>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</si>
  <si>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</si>
  <si>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</si>
  <si>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</si>
  <si>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</si>
  <si>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</si>
  <si>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</si>
  <si>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</si>
  <si>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</si>
  <si>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</si>
  <si>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</si>
  <si>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</si>
  <si>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</si>
  <si>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</si>
  <si>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</si>
  <si>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</si>
  <si>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</si>
  <si>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</si>
  <si>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</si>
  <si>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</si>
  <si>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</si>
  <si>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</si>
  <si>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</si>
  <si>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</si>
  <si>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</si>
  <si>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</si>
  <si>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</si>
  <si>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</si>
  <si>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</si>
  <si>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</si>
  <si>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</si>
  <si>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</si>
  <si>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</si>
  <si>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</si>
  <si>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</si>
  <si>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</si>
  <si>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</si>
  <si>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</si>
  <si>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</si>
  <si>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</si>
  <si>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</si>
  <si>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</si>
  <si>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</si>
  <si>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</si>
  <si>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</si>
  <si>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</si>
  <si>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</si>
  <si>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</si>
  <si>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</si>
  <si>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</si>
  <si>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</si>
  <si>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</si>
  <si>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</si>
  <si>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</si>
  <si>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</si>
  <si>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</si>
  <si>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</si>
  <si>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</si>
  <si>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</si>
  <si>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</si>
  <si>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</si>
  <si>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</si>
  <si>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</si>
  <si>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</si>
  <si>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</si>
  <si>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</si>
  <si>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</si>
  <si>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</si>
  <si>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</si>
  <si>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</si>
  <si>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</si>
  <si>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</si>
  <si>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</si>
  <si>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</si>
  <si>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</si>
  <si>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</si>
  <si>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</si>
  <si>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</si>
  <si>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</si>
  <si>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</si>
  <si>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</si>
  <si>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</si>
  <si>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</si>
  <si>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</si>
  <si>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</si>
  <si>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</si>
  <si>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</si>
  <si>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</si>
  <si>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</si>
  <si>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</si>
  <si>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</si>
  <si>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</si>
  <si>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</si>
  <si>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</si>
  <si>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</si>
  <si>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</si>
  <si>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</si>
  <si>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</si>
  <si>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</si>
  <si>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</si>
  <si>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</si>
  <si>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</si>
  <si>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</si>
  <si>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</si>
  <si>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</si>
  <si>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</si>
  <si>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</si>
  <si>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</si>
  <si>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</si>
  <si>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</si>
  <si>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</si>
  <si>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</si>
  <si>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</si>
  <si>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</si>
  <si>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</si>
  <si>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</si>
  <si>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</si>
  <si>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</si>
  <si>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</si>
  <si>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</si>
  <si>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</si>
  <si>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</si>
  <si>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</si>
  <si>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</si>
  <si>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</si>
  <si>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</si>
  <si>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</si>
  <si>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</si>
  <si>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</si>
  <si>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</si>
  <si>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</si>
  <si>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</si>
  <si>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</si>
  <si>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</si>
  <si>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</si>
  <si>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</si>
  <si>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</si>
  <si>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</si>
  <si>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</si>
  <si>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</si>
  <si>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</si>
  <si>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</si>
  <si>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</si>
  <si>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</si>
  <si>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</si>
  <si>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</si>
  <si>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</si>
  <si>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</si>
  <si>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</si>
  <si>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</si>
  <si>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</si>
  <si>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</si>
  <si>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</si>
  <si>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</si>
  <si>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</si>
  <si>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</si>
  <si>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</si>
  <si>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</si>
  <si>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</si>
  <si>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</si>
  <si>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</si>
  <si>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</si>
  <si>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</si>
  <si>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</si>
  <si>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</si>
  <si>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</si>
  <si>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</si>
  <si>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</si>
  <si>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</si>
  <si>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</si>
  <si>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</si>
  <si>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</si>
  <si>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</si>
  <si>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</si>
  <si>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</si>
  <si>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</si>
  <si>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</si>
  <si>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</si>
  <si>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</si>
  <si>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</si>
  <si>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</si>
  <si>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</si>
  <si>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</si>
  <si>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</si>
  <si>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</si>
  <si>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</si>
  <si>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</si>
  <si>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</si>
  <si>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</si>
  <si>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</si>
  <si>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</si>
  <si>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</si>
  <si>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</si>
  <si>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</si>
  <si>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</si>
  <si>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</si>
  <si>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</si>
  <si>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</si>
  <si>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</si>
  <si>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</si>
  <si>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</si>
  <si>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</si>
  <si>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</si>
  <si>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</si>
  <si>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</si>
  <si>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</si>
  <si>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</si>
  <si>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</si>
  <si>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</si>
  <si>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</si>
  <si>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</si>
  <si>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</si>
  <si>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</si>
  <si>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</si>
  <si>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</si>
  <si>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</si>
  <si>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</si>
  <si>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</si>
  <si>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</si>
  <si>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</si>
  <si>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</si>
  <si>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</si>
  <si>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</si>
  <si>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</si>
  <si>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</si>
  <si>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</si>
  <si>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</si>
  <si>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</si>
  <si>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</si>
  <si>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</si>
  <si>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</si>
  <si>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</si>
  <si>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</si>
  <si>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</si>
  <si>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</si>
  <si>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</si>
  <si>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</si>
  <si>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</si>
  <si>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</si>
  <si>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</si>
  <si>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</si>
  <si>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</si>
  <si>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</si>
  <si>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</si>
  <si>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</si>
  <si>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</si>
  <si>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</si>
  <si>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</si>
  <si>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</si>
  <si>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</si>
  <si>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</si>
  <si>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</si>
  <si>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</si>
  <si>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</si>
  <si>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</si>
  <si>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</si>
  <si>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</si>
  <si>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</si>
  <si>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</si>
  <si>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</si>
  <si>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</si>
  <si>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</si>
  <si>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</si>
  <si>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</si>
  <si>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</si>
  <si>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</si>
  <si>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</si>
  <si>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</si>
  <si>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</si>
  <si>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</si>
  <si>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</si>
  <si>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</si>
  <si>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</si>
  <si>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</si>
  <si>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</si>
  <si>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</si>
  <si>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</si>
  <si>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</si>
  <si>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</si>
  <si>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</si>
  <si>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</si>
  <si>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</si>
  <si>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</si>
  <si>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</si>
  <si>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</si>
  <si>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</si>
  <si>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</si>
  <si>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</si>
  <si>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</si>
  <si>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</si>
  <si>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</si>
  <si>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</si>
  <si>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</si>
  <si>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</si>
  <si>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</si>
  <si>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</si>
  <si>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</si>
  <si>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</si>
  <si>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</si>
  <si>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</si>
  <si>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</si>
  <si>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</si>
  <si>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</si>
  <si>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</si>
  <si>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</si>
  <si>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</si>
  <si>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</si>
  <si>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</si>
  <si>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</si>
  <si>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</si>
  <si>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</si>
  <si>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</si>
  <si>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</si>
  <si>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</si>
  <si>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</si>
  <si>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</si>
  <si>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</si>
  <si>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</si>
  <si>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</si>
  <si>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</si>
  <si>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</si>
  <si>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</si>
  <si>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</si>
  <si>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</si>
  <si>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</si>
  <si>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</si>
  <si>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</si>
  <si>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</si>
  <si>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</si>
  <si>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</si>
  <si>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</si>
  <si>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</si>
  <si>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</si>
  <si>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</si>
  <si>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</si>
  <si>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</si>
  <si>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</si>
  <si>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</si>
  <si>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</si>
  <si>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</si>
  <si>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</si>
  <si>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</si>
  <si>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</si>
  <si>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</si>
  <si>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</si>
  <si>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</si>
  <si>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</si>
  <si>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</si>
  <si>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</si>
  <si>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</si>
  <si>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</si>
  <si>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</si>
  <si>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</si>
  <si>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</si>
  <si>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</si>
  <si>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</si>
  <si>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</si>
  <si>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</si>
  <si>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</si>
  <si>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</si>
  <si>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</si>
  <si>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</si>
  <si>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</si>
  <si>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</si>
  <si>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</si>
  <si>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</si>
  <si>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</si>
  <si>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</si>
  <si>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</si>
  <si>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</si>
  <si>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</si>
  <si>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</si>
  <si>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</si>
  <si>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</si>
  <si>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</si>
  <si>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</si>
  <si>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</si>
  <si>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</si>
  <si>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</si>
  <si>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</si>
  <si>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</si>
  <si>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</si>
  <si>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</si>
  <si>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</si>
  <si>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</si>
  <si>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</si>
  <si>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</si>
  <si>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</si>
  <si>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</si>
  <si>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</si>
  <si>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</si>
  <si>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</si>
  <si>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</si>
  <si>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</si>
  <si>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</si>
  <si>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</si>
  <si>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</si>
  <si>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</si>
  <si>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</si>
  <si>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</si>
  <si>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</si>
  <si>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</si>
  <si>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</si>
  <si>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</si>
  <si>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</si>
  <si>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</si>
  <si>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</si>
  <si>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</si>
  <si>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</si>
  <si>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</si>
  <si>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</si>
  <si>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</si>
  <si>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</si>
  <si>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</si>
  <si>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</si>
  <si>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</si>
  <si>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</si>
  <si>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</si>
  <si>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</si>
  <si>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</si>
  <si>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</si>
  <si>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</si>
  <si>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</si>
  <si>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</si>
  <si>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</si>
  <si>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</si>
  <si>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</si>
  <si>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</si>
  <si>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</si>
  <si>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</si>
  <si>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</si>
  <si>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</si>
  <si>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</si>
  <si>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</si>
  <si>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</si>
  <si>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</si>
  <si>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</si>
  <si>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</si>
  <si>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</si>
  <si>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</si>
  <si>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</si>
  <si>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</si>
  <si>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</si>
  <si>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</si>
  <si>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</si>
  <si>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</si>
  <si>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</si>
  <si>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</si>
  <si>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</si>
  <si>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</si>
  <si>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</si>
  <si>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</si>
  <si>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</si>
  <si>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</si>
  <si>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</si>
  <si>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</si>
  <si>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</si>
  <si>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</si>
  <si>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</si>
  <si>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</si>
  <si>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</si>
  <si>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</si>
  <si>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</si>
  <si>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</si>
  <si>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</si>
  <si>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</si>
  <si>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</si>
  <si>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</si>
  <si>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</si>
  <si>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</si>
  <si>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</si>
  <si>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</si>
  <si>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</si>
  <si>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</si>
  <si>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</si>
  <si>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</si>
  <si>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</si>
  <si>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</si>
  <si>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</si>
  <si>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</si>
  <si>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</si>
  <si>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</si>
  <si>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</si>
  <si>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</si>
  <si>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</si>
  <si>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</si>
  <si>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</si>
  <si>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</si>
  <si>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</si>
  <si>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</si>
  <si>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</si>
  <si>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</si>
  <si>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</si>
  <si>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</si>
  <si>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</si>
  <si>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</si>
  <si>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</si>
  <si>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</si>
  <si>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</si>
  <si>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</si>
  <si>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</si>
  <si>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</si>
  <si>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</si>
  <si>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</si>
  <si>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</si>
  <si>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</si>
  <si>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</si>
  <si>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</si>
  <si>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</si>
  <si>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</si>
  <si>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</si>
  <si>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</si>
  <si>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</si>
  <si>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</si>
  <si>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</si>
  <si>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</si>
  <si>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</si>
  <si>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</si>
  <si>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</si>
  <si>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</si>
  <si>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</si>
  <si>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</si>
  <si>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</si>
  <si>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</si>
  <si>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</si>
  <si>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</si>
  <si>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</si>
  <si>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</si>
  <si>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</si>
  <si>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</si>
  <si>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</si>
  <si>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</si>
  <si>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</si>
  <si>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</si>
  <si>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</si>
  <si>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</si>
  <si>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</si>
  <si>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</si>
  <si>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</si>
  <si>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</si>
  <si>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</si>
  <si>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</si>
  <si>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</si>
  <si>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</si>
  <si>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</si>
  <si>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</si>
  <si>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</si>
  <si>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</si>
  <si>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</si>
  <si>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</si>
  <si>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</si>
  <si>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</si>
  <si>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</si>
  <si>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</si>
  <si>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</si>
  <si>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</si>
  <si>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</si>
  <si>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</si>
  <si>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</si>
  <si>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</si>
  <si>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</si>
  <si>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</si>
  <si>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</si>
  <si>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</si>
  <si>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</si>
  <si>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</si>
  <si>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</si>
  <si>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</si>
  <si>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</si>
  <si>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</si>
  <si>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</si>
  <si>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</si>
  <si>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</si>
  <si>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</si>
  <si>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</si>
  <si>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</si>
  <si>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</si>
  <si>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</si>
  <si>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</si>
  <si>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</si>
  <si>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</si>
  <si>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</si>
  <si>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</si>
  <si>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</si>
  <si>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</si>
  <si>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</si>
  <si>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</si>
  <si>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</si>
  <si>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</si>
  <si>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</si>
  <si>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</si>
  <si>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</si>
  <si>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</si>
  <si>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</si>
  <si>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</si>
  <si>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</si>
  <si>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</si>
  <si>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</si>
  <si>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</si>
  <si>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</si>
  <si>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</si>
  <si>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</si>
  <si>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</si>
  <si>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</si>
  <si>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</si>
  <si>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</si>
  <si>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</si>
  <si>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</si>
  <si>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</si>
  <si>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</si>
  <si>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</si>
  <si>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</si>
  <si>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</si>
  <si>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</si>
  <si>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</si>
  <si>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</si>
  <si>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</si>
  <si>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</si>
  <si>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</si>
  <si>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</si>
  <si>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</si>
  <si>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</si>
  <si>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</si>
  <si>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</si>
  <si>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</si>
  <si>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</si>
  <si>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</si>
  <si>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</si>
  <si>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</si>
  <si>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</si>
  <si>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</si>
  <si>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</si>
  <si>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</si>
  <si>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</si>
  <si>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</si>
  <si>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</si>
  <si>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</si>
  <si>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</si>
  <si>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</si>
  <si>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</si>
  <si>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</si>
  <si>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</si>
  <si>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</si>
  <si>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</si>
  <si>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</si>
  <si>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</si>
  <si>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</si>
  <si>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</si>
  <si>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</si>
  <si>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</si>
  <si>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</si>
  <si>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</si>
  <si>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</si>
  <si>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</si>
  <si>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</si>
  <si>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</si>
  <si>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</si>
  <si>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</si>
  <si>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</si>
  <si>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</si>
  <si>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</si>
  <si>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</si>
  <si>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</si>
  <si>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</si>
  <si>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</si>
  <si>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</si>
  <si>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</si>
  <si>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</si>
  <si>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</si>
  <si>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</si>
  <si>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</si>
  <si>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</si>
  <si>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</si>
  <si>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</si>
  <si>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</si>
  <si>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</si>
  <si>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</si>
  <si>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</si>
  <si>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</si>
  <si>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</si>
  <si>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</si>
  <si>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</si>
  <si>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</si>
  <si>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</si>
  <si>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</si>
  <si>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</si>
  <si>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</si>
  <si>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</si>
  <si>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</si>
  <si>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</si>
  <si>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</si>
  <si>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</si>
  <si>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</si>
  <si>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</si>
  <si>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</si>
  <si>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</si>
  <si>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</si>
  <si>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</si>
  <si>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</si>
  <si>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</si>
  <si>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</si>
  <si>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</si>
  <si>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</si>
  <si>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</si>
  <si>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</si>
  <si>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</si>
  <si>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</si>
  <si>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</si>
  <si>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</si>
  <si>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</si>
  <si>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</si>
  <si>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</si>
  <si>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</si>
  <si>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</si>
  <si>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</si>
  <si>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</si>
  <si>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</si>
  <si>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</si>
  <si>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</si>
  <si>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</si>
  <si>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</si>
  <si>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</si>
  <si>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</si>
  <si>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</si>
  <si>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</si>
  <si>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</si>
  <si>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</si>
  <si>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</si>
  <si>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</si>
  <si>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</si>
  <si>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</si>
  <si>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</si>
  <si>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</si>
  <si>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</si>
  <si>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</si>
  <si>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</si>
  <si>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</si>
  <si>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</si>
  <si>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</si>
  <si>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</si>
  <si>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</si>
  <si>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</si>
  <si>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</si>
  <si>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</si>
  <si>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</si>
  <si>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</si>
  <si>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</si>
  <si>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</si>
  <si>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</si>
  <si>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</si>
  <si>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</si>
  <si>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</si>
  <si>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</si>
  <si>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</si>
  <si>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</si>
  <si>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</si>
  <si>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</si>
  <si>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</si>
  <si>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</si>
  <si>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</si>
  <si>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</si>
  <si>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</si>
  <si>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</si>
  <si>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</si>
  <si>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</si>
  <si>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</si>
  <si>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</si>
  <si>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</si>
  <si>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</si>
  <si>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</si>
  <si>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</si>
  <si>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</si>
  <si>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</si>
  <si>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</si>
  <si>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</si>
  <si>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</si>
  <si>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</si>
  <si>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</si>
  <si>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</si>
  <si>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</si>
  <si>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</si>
  <si>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</si>
  <si>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</si>
  <si>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</si>
  <si>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</si>
  <si>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</si>
  <si>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</si>
  <si>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</si>
  <si>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</si>
  <si>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</si>
  <si>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</si>
  <si>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</si>
  <si>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</si>
  <si>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</si>
  <si>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</si>
  <si>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</si>
  <si>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</si>
  <si>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</si>
  <si>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</si>
  <si>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</si>
  <si>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</si>
  <si>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</si>
  <si>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</si>
  <si>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</si>
  <si>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</si>
  <si>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</si>
  <si>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</si>
  <si>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</si>
  <si>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</si>
  <si>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</si>
  <si>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</si>
  <si>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</si>
  <si>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</si>
  <si>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</si>
  <si>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</si>
  <si>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</si>
  <si>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</si>
  <si>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</si>
  <si>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</si>
  <si>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</si>
  <si>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</si>
  <si>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</si>
  <si>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</si>
  <si>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</si>
  <si>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</si>
  <si>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</si>
  <si>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</si>
  <si>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</si>
  <si>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</si>
  <si>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</si>
  <si>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</si>
  <si>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</si>
  <si>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</si>
  <si>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</si>
  <si>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</si>
  <si>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</si>
  <si>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</si>
  <si>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</si>
  <si>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</si>
  <si>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</si>
  <si>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</si>
  <si>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</si>
  <si>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</si>
  <si>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</si>
  <si>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</si>
  <si>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</si>
  <si>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</si>
  <si>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</si>
  <si>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</si>
  <si>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</si>
  <si>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</si>
  <si>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</si>
  <si>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</si>
  <si>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</si>
  <si>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</si>
  <si>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</si>
  <si>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</si>
  <si>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</si>
  <si>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</si>
  <si>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</si>
  <si>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</si>
  <si>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</si>
  <si>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</si>
  <si>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</si>
  <si>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</si>
  <si>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</si>
  <si>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</si>
  <si>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</si>
  <si>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</si>
  <si>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</si>
  <si>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</si>
  <si>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</si>
  <si>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</si>
  <si>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</si>
  <si>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</si>
  <si>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</si>
  <si>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</si>
  <si>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</si>
  <si>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</si>
  <si>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</si>
  <si>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</si>
  <si>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</si>
  <si>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</si>
  <si>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</si>
  <si>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</si>
  <si>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</si>
  <si>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</si>
  <si>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</si>
  <si>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</si>
  <si>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</si>
  <si>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</si>
  <si>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</si>
  <si>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</si>
  <si>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</si>
  <si>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</si>
  <si>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</si>
  <si>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</si>
  <si>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</si>
  <si>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</si>
  <si>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</si>
  <si>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</si>
  <si>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</si>
  <si>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</si>
  <si>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</si>
  <si>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</si>
  <si>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</si>
  <si>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</si>
  <si>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</si>
  <si>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</si>
  <si>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</si>
  <si>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</si>
  <si>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</si>
  <si>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</si>
  <si>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</si>
  <si>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</si>
  <si>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</si>
  <si>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</si>
  <si>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</si>
  <si>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</si>
  <si>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</si>
  <si>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</si>
  <si>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</si>
  <si>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</si>
  <si>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</si>
  <si>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</si>
  <si>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</si>
  <si>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</si>
  <si>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</si>
  <si>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</si>
  <si>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</si>
  <si>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</si>
  <si>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</si>
  <si>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</si>
  <si>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</si>
  <si>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</si>
  <si>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</si>
  <si>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</si>
  <si>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</si>
  <si>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</si>
  <si>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</si>
  <si>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</si>
  <si>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</si>
  <si>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</si>
  <si>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</si>
  <si>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</si>
  <si>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</si>
  <si>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</si>
  <si>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</si>
  <si>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</si>
  <si>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</si>
  <si>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</si>
  <si>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</si>
  <si>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</si>
  <si>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</si>
  <si>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</si>
  <si>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</si>
  <si>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</si>
  <si>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</si>
  <si>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</si>
  <si>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</si>
  <si>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</si>
  <si>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</si>
  <si>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</si>
  <si>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</si>
  <si>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</si>
  <si>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</si>
  <si>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</si>
  <si>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</si>
  <si>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</si>
  <si>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</si>
  <si>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</si>
  <si>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</si>
  <si>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</si>
  <si>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</si>
  <si>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</si>
  <si>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</si>
  <si>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</si>
  <si>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</si>
  <si>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</si>
  <si>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</si>
  <si>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</si>
  <si>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</si>
  <si>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</si>
  <si>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</si>
  <si>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</si>
  <si>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</si>
  <si>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</si>
  <si>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</si>
  <si>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</si>
  <si>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</si>
  <si>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</si>
  <si>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</si>
  <si>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</si>
  <si>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</si>
  <si>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</si>
  <si>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</si>
  <si>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</si>
  <si>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</si>
  <si>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</si>
  <si>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</si>
  <si>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</si>
  <si>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</si>
  <si>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</si>
  <si>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</si>
  <si>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</si>
  <si>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</si>
  <si>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</si>
  <si>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</si>
  <si>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</si>
  <si>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</si>
  <si>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</si>
  <si>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</si>
  <si>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</si>
  <si>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</si>
  <si>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</si>
  <si>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</si>
  <si>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</si>
  <si>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</si>
  <si>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</si>
  <si>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</si>
  <si>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</si>
  <si>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</si>
  <si>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</si>
  <si>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</si>
  <si>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</si>
  <si>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</si>
  <si>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</si>
  <si>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</si>
  <si>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</si>
  <si>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</si>
  <si>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</si>
  <si>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</si>
  <si>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</si>
  <si>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</si>
  <si>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</si>
  <si>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</si>
  <si>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</si>
  <si>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</si>
  <si>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</si>
  <si>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</si>
  <si>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</si>
  <si>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</si>
  <si>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</si>
  <si>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</si>
  <si>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</si>
  <si>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</si>
  <si>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</si>
  <si>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</si>
  <si>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</si>
  <si>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</si>
  <si>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</si>
  <si>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</si>
  <si>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</si>
  <si>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</si>
  <si>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</si>
  <si>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</si>
  <si>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</si>
  <si>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</si>
  <si>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</si>
  <si>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</si>
  <si>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</si>
  <si>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</si>
  <si>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</si>
  <si>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</si>
  <si>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</si>
  <si>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</si>
  <si>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</si>
  <si>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</si>
  <si>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</si>
  <si>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</si>
  <si>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</si>
  <si>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</si>
  <si>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</si>
  <si>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</si>
  <si>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</si>
  <si>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</si>
  <si>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</si>
  <si>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</si>
  <si>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</si>
  <si>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</si>
  <si>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</si>
  <si>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</si>
  <si>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</si>
  <si>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</si>
  <si>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</si>
  <si>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</si>
  <si>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</si>
  <si>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</si>
  <si>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</si>
  <si>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</si>
  <si>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</si>
  <si>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</si>
  <si>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</si>
  <si>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</si>
  <si>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</si>
  <si>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</si>
  <si>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</si>
  <si>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</si>
  <si>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</si>
  <si>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</si>
  <si>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</si>
  <si>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</si>
  <si>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</si>
  <si>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</si>
  <si>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</si>
  <si>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</si>
  <si>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</si>
  <si>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</si>
  <si>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</si>
  <si>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</si>
  <si>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</si>
  <si>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</si>
  <si>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</si>
  <si>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</si>
  <si>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</si>
  <si>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</si>
  <si>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</si>
  <si>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</si>
  <si>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</si>
  <si>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</si>
  <si>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</si>
  <si>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</si>
  <si>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</si>
  <si>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</si>
  <si>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</si>
  <si>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</si>
  <si>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</si>
  <si>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</si>
  <si>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</si>
  <si>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</si>
  <si>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</si>
  <si>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</si>
  <si>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</si>
  <si>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</si>
  <si>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</si>
  <si>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</si>
  <si>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</si>
  <si>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</si>
  <si>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</si>
  <si>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</si>
  <si>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</si>
  <si>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</si>
  <si>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</si>
  <si>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</si>
  <si>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</si>
  <si>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</si>
  <si>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</si>
  <si>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</si>
  <si>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</si>
  <si>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</si>
  <si>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</si>
  <si>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</si>
  <si>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</si>
  <si>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</si>
  <si>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</si>
  <si>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</si>
  <si>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</si>
  <si>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</si>
  <si>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</si>
  <si>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</si>
  <si>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</si>
  <si>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</si>
  <si>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</si>
  <si>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</si>
  <si>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</si>
  <si>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</si>
  <si>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</si>
  <si>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</si>
  <si>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</si>
  <si>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</si>
  <si>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</si>
  <si>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</si>
  <si>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</si>
  <si>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</si>
  <si>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</si>
  <si>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</si>
  <si>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</si>
  <si>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</si>
  <si>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</si>
  <si>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</si>
  <si>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</si>
  <si>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</si>
  <si>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</si>
  <si>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</si>
  <si>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</si>
  <si>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</si>
  <si>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</si>
  <si>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</si>
  <si>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</si>
  <si>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</si>
  <si>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</si>
  <si>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</si>
  <si>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</si>
  <si>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</si>
  <si>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</si>
  <si>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</si>
  <si>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</si>
  <si>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</si>
  <si>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</si>
  <si>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</si>
  <si>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</si>
  <si>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</si>
  <si>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</si>
  <si>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</si>
  <si>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</si>
  <si>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</si>
  <si>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</si>
  <si>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</si>
  <si>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</si>
  <si>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</si>
  <si>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</si>
  <si>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</si>
  <si>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</si>
  <si>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</si>
  <si>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</si>
  <si>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</si>
  <si>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</si>
  <si>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</si>
  <si>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</si>
  <si>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</si>
  <si>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</si>
  <si>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</si>
  <si>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</si>
  <si>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</si>
  <si>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</si>
  <si>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</si>
  <si>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</si>
  <si>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</si>
  <si>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</si>
  <si>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</si>
  <si>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</si>
  <si>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</si>
  <si>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</si>
  <si>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</si>
  <si>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</si>
  <si>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</si>
  <si>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</si>
  <si>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</si>
  <si>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</si>
  <si>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</si>
  <si>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</si>
  <si>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</si>
  <si>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</si>
  <si>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</si>
  <si>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</si>
  <si>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</si>
  <si>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</si>
  <si>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</si>
  <si>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</si>
  <si>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</si>
  <si>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</si>
  <si>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</si>
  <si>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</si>
  <si>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</si>
  <si>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</si>
  <si>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</si>
  <si>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</si>
  <si>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</si>
  <si>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</si>
  <si>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</si>
  <si>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</si>
  <si>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</si>
  <si>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</si>
  <si>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</si>
  <si>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</si>
  <si>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</si>
  <si>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</si>
  <si>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</si>
  <si>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</si>
  <si>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</si>
  <si>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</si>
  <si>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</si>
  <si>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</si>
  <si>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</si>
  <si>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</si>
  <si>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</si>
  <si>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</si>
  <si>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</si>
  <si>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</si>
  <si>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</si>
  <si>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</si>
  <si>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</si>
  <si>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</si>
  <si>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</si>
  <si>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</si>
  <si>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</si>
  <si>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</si>
  <si>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</si>
  <si>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</si>
  <si>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</si>
  <si>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</si>
  <si>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</si>
  <si>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</si>
  <si>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</si>
  <si>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</si>
  <si>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</si>
  <si>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</si>
  <si>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</si>
  <si>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</si>
  <si>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</si>
  <si>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</si>
  <si>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</si>
  <si>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</si>
  <si>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</si>
  <si>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</si>
  <si>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</si>
  <si>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</si>
  <si>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</si>
  <si>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</si>
  <si>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</si>
  <si>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</si>
  <si>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</si>
  <si>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</si>
  <si>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</si>
  <si>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</si>
  <si>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</si>
  <si>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</si>
  <si>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</si>
  <si>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</si>
  <si>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</si>
  <si>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</si>
  <si>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</si>
  <si>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</si>
  <si>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</si>
  <si>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</si>
  <si>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</si>
  <si>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</si>
  <si>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</si>
  <si>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</si>
  <si>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</si>
  <si>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</si>
  <si>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</si>
  <si>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</si>
  <si>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</si>
  <si>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</si>
  <si>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</si>
  <si>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</si>
  <si>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</si>
  <si>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</si>
  <si>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</si>
  <si>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</si>
  <si>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</si>
  <si>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</si>
  <si>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</si>
  <si>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</si>
  <si>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</si>
  <si>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</si>
  <si>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</si>
  <si>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</si>
  <si>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</si>
  <si>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</si>
  <si>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</si>
  <si>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</si>
  <si>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</si>
  <si>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</si>
  <si>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</si>
  <si>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</si>
  <si>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</si>
  <si>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</si>
  <si>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</si>
  <si>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</si>
  <si>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</si>
  <si>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</si>
  <si>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</si>
  <si>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</si>
  <si>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</si>
  <si>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</si>
  <si>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</si>
  <si>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</si>
  <si>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</si>
  <si>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</si>
  <si>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</si>
  <si>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</si>
  <si>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</si>
  <si>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</si>
  <si>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</si>
  <si>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</si>
  <si>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</si>
  <si>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</si>
  <si>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</si>
  <si>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</si>
  <si>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</si>
  <si>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</si>
  <si>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</si>
  <si>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</si>
  <si>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</si>
  <si>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</si>
  <si>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</si>
  <si>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</si>
  <si>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</si>
  <si>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</si>
  <si>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</si>
  <si>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</si>
  <si>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</si>
  <si>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</si>
  <si>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</si>
  <si>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</si>
  <si>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</si>
  <si>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</si>
  <si>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</si>
  <si>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</si>
  <si>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</si>
  <si>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</si>
  <si>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</si>
  <si>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</si>
  <si>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</si>
  <si>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</si>
  <si>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</si>
  <si>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</si>
  <si>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</si>
  <si>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</si>
  <si>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</si>
  <si>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</si>
  <si>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</si>
  <si>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</si>
  <si>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</si>
  <si>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</si>
  <si>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</si>
  <si>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</si>
  <si>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</si>
  <si>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</si>
  <si>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</si>
  <si>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</si>
  <si>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</si>
  <si>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</si>
  <si>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</si>
  <si>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</si>
  <si>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</si>
  <si>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</si>
  <si>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</si>
  <si>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</si>
  <si>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</si>
  <si>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</si>
  <si>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</si>
  <si>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</si>
  <si>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</si>
  <si>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</si>
  <si>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</si>
  <si>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</si>
  <si>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</si>
  <si>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</si>
  <si>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</si>
  <si>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</si>
  <si>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</si>
  <si>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</si>
  <si>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</si>
  <si>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</si>
  <si>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</si>
  <si>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</si>
  <si>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</si>
  <si>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</si>
  <si>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</si>
  <si>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</si>
  <si>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</si>
  <si>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</si>
  <si>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</si>
  <si>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</si>
  <si>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</si>
  <si>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</si>
  <si>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</si>
  <si>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</si>
  <si>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</si>
  <si>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</si>
  <si>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</si>
  <si>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</si>
  <si>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</si>
  <si>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</si>
  <si>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</si>
  <si>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</si>
  <si>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</si>
  <si>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</si>
  <si>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</si>
  <si>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</si>
  <si>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</si>
  <si>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</si>
  <si>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</si>
  <si>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</si>
  <si>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</si>
  <si>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</si>
  <si>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</si>
  <si>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</si>
  <si>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</si>
  <si>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</si>
  <si>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</si>
  <si>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</si>
  <si>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</si>
  <si>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</si>
  <si>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</si>
  <si>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</si>
  <si>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</si>
  <si>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</si>
  <si>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</si>
  <si>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</si>
  <si>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</si>
  <si>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</si>
  <si>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</si>
  <si>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</si>
  <si>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</si>
  <si>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</si>
  <si>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</si>
  <si>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</si>
  <si>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</si>
  <si>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</si>
  <si>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</si>
  <si>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</si>
  <si>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</si>
  <si>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</si>
  <si>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</si>
  <si>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</si>
  <si>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</si>
  <si>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</si>
  <si>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</si>
  <si>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</si>
  <si>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</si>
  <si>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</si>
  <si>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</si>
  <si>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</si>
  <si>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</si>
  <si>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</si>
  <si>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</si>
  <si>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</si>
  <si>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</si>
  <si>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</si>
  <si>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</si>
  <si>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</si>
  <si>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</si>
  <si>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</si>
  <si>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</si>
  <si>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</si>
  <si>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</si>
  <si>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</si>
  <si>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</si>
  <si>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</si>
  <si>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</si>
  <si>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</si>
  <si>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</si>
  <si>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</si>
  <si>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</si>
  <si>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</si>
  <si>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</si>
  <si>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</si>
  <si>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</si>
  <si>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</si>
  <si>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</si>
  <si>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</si>
  <si>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</si>
  <si>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</si>
  <si>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</si>
  <si>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</si>
  <si>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</si>
  <si>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</si>
  <si>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</si>
  <si>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</si>
  <si>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</si>
  <si>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</si>
  <si>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</si>
  <si>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</si>
  <si>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</si>
  <si>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</si>
  <si>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</si>
  <si>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</si>
  <si>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</si>
  <si>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</si>
  <si>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</si>
  <si>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</si>
  <si>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</si>
  <si>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</si>
  <si>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</si>
  <si>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</si>
  <si>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</si>
  <si>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</si>
  <si>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</si>
  <si>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</si>
  <si>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</si>
  <si>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</si>
  <si>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</si>
  <si>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</si>
  <si>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</si>
  <si>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</si>
  <si>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</si>
  <si>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</si>
  <si>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</si>
  <si>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</si>
  <si>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</si>
  <si>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</si>
  <si>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</si>
  <si>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</si>
  <si>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</si>
  <si>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</si>
  <si>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</si>
  <si>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</si>
  <si>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</si>
  <si>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</si>
  <si>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</si>
  <si>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</si>
  <si>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</si>
  <si>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</si>
  <si>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</si>
  <si>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</si>
  <si>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</si>
  <si>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</si>
  <si>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</si>
  <si>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</si>
  <si>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</si>
  <si>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</si>
  <si>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</si>
  <si>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</si>
  <si>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</si>
  <si>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</si>
  <si>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</si>
  <si>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</si>
  <si>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</si>
  <si>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</si>
  <si>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</si>
  <si>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</si>
  <si>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</si>
  <si>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</si>
  <si>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</si>
  <si>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</si>
  <si>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</si>
  <si>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</si>
  <si>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</si>
  <si>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</si>
  <si>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</si>
  <si>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</si>
  <si>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</si>
  <si>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</si>
  <si>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</si>
  <si>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</si>
  <si>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</si>
  <si>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</si>
  <si>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</si>
  <si>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</si>
  <si>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</si>
  <si>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</si>
  <si>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</si>
  <si>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</si>
  <si>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</si>
  <si>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</si>
  <si>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</si>
  <si>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</si>
  <si>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</si>
  <si>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</si>
  <si>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</si>
  <si>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</si>
  <si>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</si>
  <si>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</si>
  <si>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</si>
  <si>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</si>
  <si>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</si>
  <si>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</si>
  <si>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</si>
  <si>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</si>
  <si>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</si>
  <si>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</si>
  <si>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</si>
  <si>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</si>
  <si>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</si>
  <si>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</si>
  <si>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</si>
  <si>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</si>
  <si>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</si>
  <si>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</si>
  <si>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</si>
  <si>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</si>
  <si>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</si>
  <si>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</si>
  <si>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</si>
  <si>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</si>
  <si>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</si>
  <si>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</si>
  <si>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</si>
  <si>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</si>
  <si>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</si>
  <si>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</si>
  <si>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</si>
  <si>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</si>
  <si>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</si>
  <si>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</si>
  <si>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</si>
  <si>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</si>
  <si>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</si>
  <si>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</si>
  <si>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</si>
  <si>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</si>
  <si>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</si>
  <si>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</si>
  <si>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</si>
  <si>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</si>
  <si>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</si>
  <si>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</si>
  <si>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</si>
  <si>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</si>
  <si>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</si>
  <si>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</si>
  <si>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</si>
  <si>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</si>
  <si>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</si>
  <si>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</si>
  <si>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</si>
  <si>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</si>
  <si>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</si>
  <si>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</si>
  <si>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</si>
  <si>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</si>
  <si>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</si>
  <si>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</si>
  <si>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</si>
  <si>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</si>
  <si>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</si>
  <si>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</si>
  <si>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</si>
  <si>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</si>
  <si>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</si>
  <si>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</si>
  <si>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</si>
  <si>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</si>
  <si>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</si>
  <si>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</si>
  <si>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</si>
  <si>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</si>
  <si>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</si>
  <si>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</si>
  <si>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</si>
  <si>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</si>
  <si>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</si>
  <si>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</si>
  <si>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</si>
  <si>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</si>
  <si>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</si>
  <si>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</si>
  <si>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</si>
  <si>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</si>
  <si>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</si>
  <si>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</si>
  <si>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</si>
  <si>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</si>
  <si>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</si>
  <si>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</si>
  <si>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</si>
  <si>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</si>
  <si>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</si>
  <si>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</si>
  <si>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</si>
  <si>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</si>
  <si>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</si>
  <si>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</si>
  <si>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</si>
  <si>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</si>
  <si>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</si>
  <si>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</si>
  <si>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</si>
  <si>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</si>
  <si>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</si>
  <si>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</si>
  <si>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</si>
  <si>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</si>
  <si>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</si>
  <si>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</si>
  <si>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</si>
  <si>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</si>
  <si>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</si>
  <si>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</si>
  <si>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</si>
  <si>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</si>
  <si>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</si>
  <si>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</si>
  <si>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</si>
  <si>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</si>
  <si>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</si>
  <si>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</si>
  <si>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</si>
  <si>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</si>
  <si>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</si>
  <si>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</si>
  <si>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</si>
  <si>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</si>
  <si>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</si>
  <si>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</si>
  <si>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</si>
  <si>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</si>
  <si>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</si>
  <si>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</si>
  <si>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</si>
  <si>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</si>
  <si>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</si>
  <si>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</si>
  <si>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</si>
  <si>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</si>
  <si>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</si>
  <si>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</si>
  <si>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</si>
  <si>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</si>
  <si>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</si>
  <si>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</si>
  <si>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</si>
  <si>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</si>
  <si>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</si>
  <si>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</si>
  <si>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</si>
  <si>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</si>
  <si>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</si>
  <si>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</si>
  <si>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</si>
  <si>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</si>
  <si>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</si>
  <si>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</si>
  <si>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</si>
  <si>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</si>
  <si>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</si>
  <si>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</si>
  <si>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</si>
  <si>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</si>
  <si>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</si>
  <si>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</si>
  <si>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</si>
  <si>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</si>
  <si>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</si>
  <si>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</si>
  <si>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</si>
  <si>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</si>
  <si>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</si>
  <si>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</si>
  <si>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</si>
  <si>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</si>
  <si>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</si>
  <si>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</si>
  <si>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</si>
  <si>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</si>
  <si>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</si>
  <si>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</si>
  <si>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</si>
  <si>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</si>
  <si>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</si>
  <si>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</si>
  <si>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</si>
  <si>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</si>
  <si>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</si>
  <si>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</si>
  <si>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</si>
  <si>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</si>
  <si>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</si>
  <si>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</si>
  <si>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</si>
  <si>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</si>
  <si>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</si>
  <si>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</si>
  <si>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</si>
  <si>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</si>
  <si>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</si>
  <si>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</si>
  <si>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</si>
  <si>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</si>
  <si>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</si>
  <si>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</si>
  <si>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</si>
  <si>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</si>
  <si>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</si>
  <si>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</si>
  <si>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</si>
  <si>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</si>
  <si>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</si>
  <si>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</si>
  <si>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</si>
  <si>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</si>
  <si>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</si>
  <si>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</si>
  <si>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</si>
  <si>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</si>
  <si>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</si>
  <si>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</si>
  <si>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</si>
  <si>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</si>
  <si>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</si>
  <si>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</si>
  <si>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</si>
  <si>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</si>
  <si>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</si>
  <si>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</si>
  <si>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</si>
  <si>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</si>
  <si>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</si>
  <si>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</si>
  <si>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</si>
  <si>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</si>
  <si>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</si>
  <si>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</si>
  <si>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</si>
  <si>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</si>
  <si>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</si>
  <si>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</si>
  <si>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</si>
  <si>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</si>
  <si>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</si>
  <si>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</si>
  <si>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</si>
  <si>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</si>
  <si>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</si>
  <si>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</si>
  <si>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</si>
  <si>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</si>
  <si>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</si>
  <si>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</si>
  <si>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</si>
  <si>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</si>
  <si>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</si>
  <si>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</si>
  <si>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</si>
  <si>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</si>
  <si>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</si>
  <si>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</si>
  <si>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</si>
  <si>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</si>
  <si>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</si>
  <si>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</si>
  <si>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</si>
  <si>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</si>
  <si>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</si>
  <si>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</si>
  <si>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</si>
  <si>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</si>
  <si>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</si>
  <si>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</si>
  <si>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</si>
  <si>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</si>
  <si>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</si>
  <si>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</si>
  <si>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</si>
  <si>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</si>
  <si>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</si>
  <si>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</si>
  <si>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</si>
  <si>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</si>
  <si>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</si>
  <si>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</si>
  <si>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</si>
  <si>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</si>
  <si>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</si>
  <si>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</si>
  <si>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</si>
  <si>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</si>
  <si>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</si>
  <si>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</si>
  <si>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</si>
  <si>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</si>
  <si>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</si>
  <si>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</si>
  <si>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</si>
  <si>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</si>
  <si>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</si>
  <si>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</si>
  <si>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</si>
  <si>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</si>
  <si>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</si>
  <si>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</si>
  <si>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</si>
  <si>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</si>
  <si>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</si>
  <si>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</si>
  <si>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</si>
  <si>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</si>
  <si>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</si>
  <si>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</si>
  <si>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</si>
  <si>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</si>
  <si>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</si>
  <si>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</si>
  <si>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</si>
  <si>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</si>
  <si>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</si>
  <si>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</si>
  <si>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</si>
  <si>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</si>
  <si>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</si>
  <si>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</si>
  <si>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</si>
  <si>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</si>
  <si>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</si>
  <si>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</si>
  <si>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</si>
  <si>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</si>
  <si>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</si>
  <si>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</si>
  <si>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</si>
  <si>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</si>
  <si>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</si>
  <si>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</si>
  <si>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</si>
  <si>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</si>
  <si>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</si>
  <si>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</si>
  <si>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</si>
  <si>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</si>
  <si>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</si>
  <si>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</si>
  <si>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</si>
  <si>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</si>
  <si>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</si>
  <si>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</si>
  <si>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</si>
  <si>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</si>
  <si>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</si>
  <si>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</si>
  <si>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</si>
  <si>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</si>
  <si>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</si>
  <si>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</si>
  <si>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</si>
  <si>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</si>
  <si>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</si>
  <si>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</si>
  <si>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</si>
  <si>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</si>
  <si>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</si>
  <si>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</si>
  <si>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</si>
  <si>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</si>
  <si>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</si>
  <si>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</si>
  <si>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</si>
  <si>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</si>
  <si>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</si>
  <si>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</si>
  <si>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</si>
  <si>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</si>
  <si>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</si>
  <si>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</si>
  <si>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</si>
  <si>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</si>
  <si>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</si>
  <si>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</si>
  <si>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</si>
  <si>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</si>
  <si>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</si>
  <si>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</si>
  <si>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</si>
  <si>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</si>
  <si>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</si>
  <si>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</si>
  <si>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</si>
  <si>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</si>
  <si>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</si>
  <si>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</si>
  <si>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</si>
  <si>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</si>
  <si>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</si>
  <si>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</si>
  <si>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</si>
  <si>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</si>
  <si>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</si>
  <si>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</si>
  <si>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</si>
  <si>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</si>
  <si>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</si>
  <si>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</si>
  <si>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</si>
  <si>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</si>
  <si>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</si>
  <si>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</si>
  <si>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</si>
  <si>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</si>
  <si>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</si>
  <si>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</si>
  <si>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</si>
  <si>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</si>
  <si>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</si>
  <si>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</si>
  <si>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</si>
  <si>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</si>
  <si>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</si>
  <si>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</si>
  <si>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</si>
  <si>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</si>
  <si>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</si>
  <si>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</si>
  <si>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</si>
  <si>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</si>
  <si>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</si>
  <si>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</si>
  <si>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</si>
  <si>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</si>
  <si>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</si>
  <si>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</si>
  <si>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</si>
  <si>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</si>
  <si>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</si>
  <si>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</si>
  <si>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</si>
  <si>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</si>
  <si>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</si>
  <si>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</si>
  <si>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</si>
  <si>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</si>
  <si>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</si>
  <si>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</si>
  <si>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</si>
  <si>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</si>
  <si>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</si>
  <si>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</si>
  <si>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</si>
  <si>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</si>
  <si>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</si>
  <si>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</si>
  <si>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</si>
  <si>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</si>
  <si>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</si>
  <si>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</si>
  <si>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</si>
  <si>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</si>
  <si>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</si>
  <si>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</si>
  <si>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</si>
  <si>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</si>
  <si>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</si>
  <si>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</si>
  <si>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</si>
  <si>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</si>
  <si>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</si>
  <si>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</si>
  <si>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</si>
  <si>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</si>
  <si>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</si>
  <si>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</si>
  <si>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</si>
  <si>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</si>
  <si>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</si>
  <si>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</si>
  <si>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</si>
  <si>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</si>
  <si>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</si>
  <si>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</si>
  <si>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</si>
  <si>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</si>
  <si>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</si>
  <si>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</si>
  <si>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</si>
  <si>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</si>
  <si>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</si>
  <si>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</si>
  <si>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</si>
  <si>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</si>
  <si>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</si>
  <si>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</si>
  <si>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</si>
  <si>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</si>
  <si>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</si>
  <si>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</si>
  <si>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</si>
  <si>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</si>
  <si>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</si>
  <si>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</si>
  <si>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</si>
  <si>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</si>
  <si>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</si>
  <si>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</si>
  <si>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</si>
  <si>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</si>
  <si>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</si>
  <si>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</si>
  <si>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</si>
  <si>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</si>
  <si>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</si>
  <si>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</si>
  <si>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</si>
  <si>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</si>
  <si>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</si>
  <si>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</si>
  <si>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</si>
  <si>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</si>
  <si>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</si>
  <si>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</si>
  <si>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</si>
  <si>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</si>
  <si>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</si>
  <si>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</si>
  <si>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</si>
  <si>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</si>
  <si>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</si>
  <si>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</si>
  <si>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</si>
  <si>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</si>
  <si>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</si>
  <si>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</si>
  <si>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</si>
  <si>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</si>
  <si>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</si>
  <si>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</si>
  <si>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</si>
  <si>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</si>
  <si>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</si>
  <si>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</si>
  <si>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</si>
  <si>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</si>
  <si>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</si>
  <si>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</si>
  <si>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</si>
  <si>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</si>
  <si>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</si>
  <si>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</si>
  <si>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</si>
  <si>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</si>
  <si>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</si>
  <si>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</si>
  <si>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</si>
  <si>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</si>
  <si>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</si>
  <si>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</si>
  <si>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</si>
  <si>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</si>
  <si>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</si>
  <si>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</si>
  <si>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</si>
  <si>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</si>
  <si>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</si>
  <si>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</si>
  <si>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</si>
  <si>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</si>
  <si>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</si>
  <si>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</si>
  <si>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</si>
  <si>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</si>
  <si>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</si>
  <si>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</si>
  <si>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</si>
  <si>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</si>
  <si>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</si>
  <si>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</si>
  <si>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</si>
  <si>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</si>
  <si>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</si>
  <si>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</si>
  <si>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</si>
  <si>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</si>
  <si>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</si>
  <si>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</si>
  <si>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</si>
  <si>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</si>
  <si>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</si>
  <si>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</si>
  <si>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</si>
  <si>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</si>
  <si>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</si>
  <si>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</si>
  <si>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</si>
  <si>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</si>
  <si>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</si>
  <si>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</si>
  <si>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</si>
  <si>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</si>
  <si>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</si>
  <si>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</si>
  <si>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</si>
  <si>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</si>
  <si>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</si>
  <si>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</si>
  <si>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</si>
  <si>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</si>
  <si>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</si>
  <si>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</si>
  <si>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</si>
  <si>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</si>
  <si>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</si>
  <si>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</si>
  <si>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</si>
  <si>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</si>
  <si>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</si>
  <si>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</si>
  <si>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</si>
  <si>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</si>
  <si>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</si>
  <si>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</si>
  <si>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</si>
  <si>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</si>
  <si>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</si>
  <si>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</si>
  <si>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</si>
  <si>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</si>
  <si>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</si>
  <si>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</si>
  <si>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</si>
  <si>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</si>
  <si>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</si>
  <si>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</si>
  <si>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</si>
  <si>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</si>
  <si>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</si>
  <si>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</si>
  <si>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</si>
  <si>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</si>
  <si>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</si>
  <si>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</si>
  <si>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</si>
  <si>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</si>
  <si>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</si>
  <si>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</si>
  <si>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</si>
  <si>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</si>
  <si>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</si>
  <si>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</si>
  <si>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</si>
  <si>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</si>
  <si>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</si>
  <si>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</si>
  <si>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</si>
  <si>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</si>
  <si>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</si>
  <si>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</si>
  <si>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</si>
  <si>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</si>
  <si>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</si>
  <si>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</si>
  <si>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</si>
  <si>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</si>
  <si>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</si>
  <si>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</si>
  <si>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</si>
  <si>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</si>
  <si>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</si>
  <si>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</si>
  <si>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</si>
  <si>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</si>
  <si>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</si>
  <si>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</si>
  <si>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</si>
  <si>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</si>
  <si>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</si>
  <si>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</si>
  <si>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</si>
  <si>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</si>
  <si>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</si>
  <si>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</si>
  <si>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</si>
  <si>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</si>
  <si>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</si>
  <si>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</si>
  <si>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</si>
  <si>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</si>
  <si>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</si>
  <si>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</si>
  <si>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</si>
  <si>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</si>
  <si>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</si>
  <si>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</si>
  <si>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</si>
  <si>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</si>
  <si>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</si>
  <si>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</si>
  <si>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</si>
  <si>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</si>
  <si>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</si>
  <si>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</si>
  <si>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</si>
  <si>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</si>
  <si>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</si>
  <si>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</si>
  <si>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</si>
  <si>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</si>
  <si>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</si>
  <si>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</si>
  <si>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</si>
  <si>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</si>
  <si>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</si>
  <si>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</si>
  <si>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</si>
  <si>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</si>
  <si>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</si>
  <si>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</si>
  <si>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</si>
  <si>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</si>
  <si>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</si>
  <si>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</si>
  <si>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</si>
  <si>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</si>
  <si>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</si>
  <si>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</si>
  <si>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</si>
  <si>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</si>
  <si>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</si>
  <si>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</si>
  <si>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</si>
  <si>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</si>
  <si>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</si>
  <si>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</si>
  <si>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</si>
  <si>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</si>
  <si>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</si>
  <si>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</si>
  <si>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</si>
  <si>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</si>
  <si>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</si>
  <si>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</si>
  <si>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</si>
  <si>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</si>
  <si>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</si>
  <si>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</si>
  <si>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</si>
  <si>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</si>
  <si>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</si>
  <si>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</si>
  <si>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</si>
  <si>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</si>
  <si>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</si>
  <si>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</si>
  <si>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</si>
  <si>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</si>
  <si>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</si>
  <si>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</si>
  <si>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</si>
  <si>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</si>
  <si>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</si>
  <si>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</si>
  <si>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</si>
  <si>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</si>
  <si>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</si>
  <si>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</si>
  <si>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</si>
  <si>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</si>
  <si>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</si>
  <si>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</si>
  <si>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</si>
  <si>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</si>
  <si>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</si>
  <si>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</si>
  <si>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</si>
  <si>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</si>
  <si>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</si>
  <si>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</si>
  <si>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</si>
  <si>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</si>
  <si>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</si>
  <si>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</si>
  <si>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</si>
  <si>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</si>
  <si>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</si>
  <si>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</si>
  <si>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</si>
  <si>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</si>
  <si>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</si>
  <si>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</si>
  <si>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</si>
  <si>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</si>
  <si>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</si>
  <si>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</si>
  <si>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</si>
  <si>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</si>
  <si>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</si>
  <si>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</si>
  <si>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</si>
  <si>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</si>
  <si>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</si>
  <si>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</si>
  <si>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</si>
  <si>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</si>
  <si>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</si>
  <si>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</si>
  <si>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</si>
  <si>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</si>
  <si>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</si>
  <si>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</si>
  <si>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</si>
  <si>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</si>
  <si>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</si>
  <si>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</si>
  <si>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</si>
  <si>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</si>
  <si>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</si>
  <si>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</si>
  <si>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</si>
  <si>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</si>
  <si>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</si>
  <si>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</si>
  <si>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</si>
  <si>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</si>
  <si>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</si>
  <si>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</si>
  <si>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</si>
  <si>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</si>
  <si>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</si>
  <si>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</si>
  <si>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</si>
  <si>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</si>
  <si>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</si>
  <si>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</si>
  <si>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</si>
  <si>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</si>
  <si>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</si>
  <si>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</si>
  <si>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</si>
  <si>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</si>
  <si>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</si>
  <si>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</si>
  <si>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</si>
  <si>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</si>
  <si>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</si>
  <si>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</si>
  <si>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</si>
  <si>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</si>
  <si>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</si>
  <si>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</si>
  <si>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</si>
  <si>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</si>
  <si>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</si>
  <si>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</si>
  <si>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</si>
  <si>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</si>
  <si>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</si>
  <si>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</si>
  <si>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</si>
  <si>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</si>
  <si>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</si>
  <si>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</si>
  <si>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</si>
  <si>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</si>
  <si>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</si>
  <si>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</si>
  <si>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</si>
  <si>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</si>
  <si>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</si>
  <si>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</si>
  <si>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</si>
  <si>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</si>
  <si>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</si>
  <si>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</si>
  <si>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</si>
  <si>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</si>
  <si>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</si>
  <si>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</si>
  <si>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</si>
  <si>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</si>
  <si>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</si>
  <si>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</si>
  <si>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</si>
  <si>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</si>
  <si>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</si>
  <si>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</si>
  <si>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</si>
  <si>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</si>
  <si>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</si>
  <si>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</si>
  <si>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</si>
  <si>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</si>
  <si>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</si>
  <si>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</si>
  <si>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</si>
  <si>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</si>
  <si>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</si>
  <si>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</si>
  <si>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</si>
  <si>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</si>
  <si>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</si>
  <si>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</si>
  <si>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</si>
  <si>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</si>
  <si>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</si>
  <si>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</si>
  <si>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</si>
  <si>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</si>
  <si>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</si>
  <si>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</si>
  <si>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</si>
  <si>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</si>
  <si>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</si>
  <si>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</si>
  <si>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</si>
  <si>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</si>
  <si>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</si>
  <si>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</si>
  <si>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</si>
  <si>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</si>
  <si>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</si>
  <si>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</si>
  <si>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</si>
  <si>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</si>
  <si>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</si>
  <si>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</si>
  <si>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</si>
  <si>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</si>
  <si>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</si>
  <si>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</si>
  <si>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</si>
  <si>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</si>
  <si>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</si>
  <si>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</si>
  <si>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</si>
  <si>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</si>
  <si>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</si>
  <si>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</si>
  <si>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</si>
  <si>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</si>
  <si>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</si>
  <si>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</si>
  <si>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</si>
  <si>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</si>
  <si>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</si>
  <si>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</si>
  <si>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</si>
  <si>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</si>
  <si>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</si>
  <si>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</si>
  <si>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</si>
  <si>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</si>
  <si>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</si>
  <si>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</si>
  <si>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</si>
  <si>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</si>
  <si>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</si>
  <si>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</si>
  <si>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</si>
  <si>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</si>
  <si>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</si>
  <si>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</si>
  <si>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</si>
  <si>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</si>
  <si>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</si>
  <si>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</si>
  <si>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</si>
  <si>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</si>
  <si>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</si>
  <si>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</si>
  <si>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</si>
  <si>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</si>
  <si>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</si>
  <si>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</si>
  <si>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</si>
  <si>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</si>
  <si>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</si>
  <si>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</si>
  <si>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</si>
  <si>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</si>
  <si>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</si>
  <si>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</si>
  <si>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</si>
  <si>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</si>
  <si>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</si>
  <si>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</si>
  <si>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</si>
  <si>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</si>
  <si>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</si>
  <si>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</si>
  <si>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</si>
  <si>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</si>
  <si>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</si>
  <si>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</si>
  <si>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</si>
  <si>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</si>
  <si>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</si>
  <si>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</si>
  <si>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</si>
  <si>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</si>
  <si>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</si>
  <si>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</si>
  <si>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</si>
  <si>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</si>
  <si>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</si>
  <si>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</si>
  <si>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</si>
  <si>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</si>
  <si>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</si>
  <si>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</si>
  <si>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</si>
  <si>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</si>
  <si>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</si>
  <si>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</si>
  <si>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</si>
  <si>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</si>
  <si>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</si>
  <si>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</si>
  <si>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</si>
  <si>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</si>
  <si>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</si>
  <si>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</si>
  <si>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</si>
  <si>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</si>
  <si>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</si>
  <si>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</si>
  <si>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</si>
  <si>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</si>
  <si>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</si>
  <si>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</si>
  <si>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</si>
  <si>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</si>
  <si>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</si>
  <si>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</si>
  <si>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</si>
  <si>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</si>
  <si>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</si>
  <si>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</si>
  <si>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</si>
  <si>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</si>
  <si>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</si>
  <si>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</si>
  <si>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</si>
  <si>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</si>
  <si>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</si>
  <si>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</si>
  <si>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</si>
  <si>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</si>
  <si>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</si>
  <si>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</si>
  <si>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</si>
  <si>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</si>
  <si>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</si>
  <si>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</si>
  <si>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</si>
  <si>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</si>
  <si>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</si>
  <si>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</si>
  <si>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</si>
  <si>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</si>
  <si>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</si>
  <si>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</si>
  <si>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</si>
  <si>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</si>
  <si>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</si>
  <si>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</si>
  <si>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</si>
  <si>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</si>
  <si>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</si>
  <si>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</si>
  <si>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</si>
  <si>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</si>
  <si>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</si>
  <si>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</si>
  <si>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</si>
  <si>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</si>
  <si>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</si>
  <si>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</si>
  <si>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</si>
  <si>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</si>
  <si>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</si>
  <si>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</si>
  <si>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</si>
  <si>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</si>
  <si>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</si>
  <si>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</si>
  <si>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</si>
  <si>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</si>
  <si>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</si>
  <si>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</si>
  <si>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</si>
  <si>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</si>
  <si>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</si>
  <si>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</si>
  <si>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</si>
  <si>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</si>
  <si>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</si>
  <si>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</si>
  <si>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</si>
  <si>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</si>
  <si>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</si>
  <si>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</si>
  <si>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</si>
  <si>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</si>
  <si>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</si>
  <si>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</si>
  <si>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</si>
  <si>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</si>
  <si>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</si>
  <si>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</si>
  <si>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</si>
  <si>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</si>
  <si>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</si>
  <si>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</si>
  <si>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</si>
  <si>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</si>
  <si>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</si>
  <si>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</si>
  <si>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</si>
  <si>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</si>
  <si>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</si>
  <si>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</si>
  <si>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</si>
  <si>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</si>
  <si>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</si>
  <si>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</si>
  <si>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</si>
  <si>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</si>
  <si>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</si>
  <si>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</si>
  <si>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</si>
  <si>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</si>
  <si>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</si>
  <si>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</si>
  <si>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</si>
  <si>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</si>
  <si>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</si>
  <si>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</si>
  <si>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</si>
  <si>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</si>
  <si>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</si>
  <si>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</si>
  <si>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</si>
  <si>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</si>
  <si>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</si>
  <si>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</si>
  <si>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</si>
  <si>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</si>
  <si>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</si>
  <si>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</si>
  <si>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</si>
  <si>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</si>
  <si>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</si>
  <si>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</si>
  <si>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</si>
  <si>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</si>
  <si>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</si>
  <si>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</si>
  <si>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</si>
  <si>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</si>
  <si>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</si>
  <si>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</si>
  <si>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</si>
  <si>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</si>
  <si>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</si>
  <si>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</si>
  <si>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</si>
  <si>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</si>
  <si>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</si>
  <si>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</si>
  <si>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</si>
  <si>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</si>
  <si>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</si>
  <si>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</si>
  <si>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</si>
  <si>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</si>
  <si>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</si>
  <si>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</si>
  <si>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</si>
  <si>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</si>
  <si>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</si>
  <si>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</si>
  <si>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</si>
  <si>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</si>
  <si>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</si>
  <si>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</si>
  <si>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</si>
  <si>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</si>
  <si>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</si>
  <si>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</si>
  <si>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</si>
  <si>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</si>
  <si>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</si>
  <si>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</si>
  <si>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</si>
  <si>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</si>
  <si>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</si>
  <si>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</si>
  <si>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</si>
  <si>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</si>
  <si>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</si>
  <si>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</si>
  <si>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</si>
  <si>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</si>
  <si>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</si>
  <si>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</si>
  <si>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</si>
  <si>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</si>
  <si>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</si>
  <si>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</si>
  <si>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</si>
  <si>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</si>
  <si>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</si>
  <si>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</si>
  <si>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</si>
  <si>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</si>
  <si>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</si>
  <si>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</si>
  <si>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</si>
  <si>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</si>
  <si>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</si>
  <si>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</si>
  <si>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</si>
  <si>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</si>
  <si>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</si>
  <si>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</si>
  <si>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</si>
  <si>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</si>
  <si>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</si>
  <si>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</si>
  <si>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</si>
  <si>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</si>
  <si>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</si>
  <si>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</si>
  <si>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</si>
  <si>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</si>
  <si>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</si>
  <si>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</si>
  <si>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</si>
  <si>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</si>
  <si>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</si>
  <si>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</si>
  <si>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</si>
  <si>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</si>
  <si>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</si>
  <si>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</si>
  <si>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</si>
  <si>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</si>
  <si>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</si>
  <si>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</si>
  <si>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</si>
  <si>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</si>
  <si>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</si>
  <si>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</si>
  <si>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</si>
  <si>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</si>
  <si>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</si>
  <si>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</si>
  <si>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</si>
  <si>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</si>
  <si>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</si>
  <si>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</si>
  <si>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</si>
  <si>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</si>
  <si>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</si>
  <si>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</si>
  <si>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</si>
  <si>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</si>
  <si>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</si>
  <si>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</si>
  <si>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</si>
  <si>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</si>
  <si>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</si>
  <si>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</si>
  <si>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</si>
  <si>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</si>
  <si>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</si>
  <si>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</si>
  <si>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</si>
  <si>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</si>
  <si>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</si>
  <si>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</si>
  <si>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</si>
  <si>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</si>
  <si>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</si>
  <si>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</si>
  <si>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</si>
  <si>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</si>
  <si>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</si>
  <si>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</si>
  <si>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</si>
  <si>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</si>
  <si>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</si>
  <si>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</si>
  <si>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</si>
  <si>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</si>
  <si>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</si>
  <si>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</si>
  <si>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</si>
  <si>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</si>
  <si>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</si>
  <si>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</si>
  <si>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</si>
  <si>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</si>
  <si>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</si>
  <si>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</si>
  <si>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</si>
  <si>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</si>
  <si>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</si>
  <si>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</si>
  <si>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</si>
  <si>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</si>
  <si>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</si>
  <si>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</si>
  <si>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</si>
  <si>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</si>
  <si>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</si>
  <si>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</si>
  <si>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</si>
  <si>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</si>
  <si>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</si>
  <si>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</si>
  <si>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</si>
  <si>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</si>
  <si>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</si>
  <si>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</si>
  <si>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</si>
  <si>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</si>
  <si>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</si>
  <si>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</si>
  <si>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</si>
  <si>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</si>
  <si>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</si>
  <si>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</si>
  <si>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</si>
  <si>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</si>
  <si>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</si>
  <si>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</si>
  <si>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</si>
  <si>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</si>
  <si>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</si>
  <si>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</si>
  <si>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</si>
  <si>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</si>
  <si>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</si>
  <si>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</si>
  <si>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</si>
  <si>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</si>
  <si>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</si>
  <si>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</si>
  <si>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</si>
  <si>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</si>
  <si>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</si>
  <si>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</si>
  <si>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</si>
  <si>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</si>
  <si>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</si>
  <si>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</si>
  <si>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</si>
  <si>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</si>
  <si>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</si>
  <si>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</si>
  <si>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</si>
  <si>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</si>
  <si>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</si>
  <si>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</si>
  <si>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</si>
  <si>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</si>
  <si>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</si>
  <si>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</si>
  <si>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</si>
  <si>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</si>
  <si>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</si>
  <si>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</si>
  <si>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</si>
  <si>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</si>
  <si>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</si>
  <si>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</si>
  <si>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</si>
  <si>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</si>
  <si>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</si>
  <si>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</si>
  <si>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</si>
  <si>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</si>
  <si>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</si>
  <si>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</si>
  <si>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</si>
  <si>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</si>
  <si>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</si>
  <si>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</si>
  <si>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</si>
  <si>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</si>
  <si>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</si>
  <si>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</si>
  <si>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</si>
  <si>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</si>
  <si>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</si>
  <si>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</si>
  <si>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</si>
  <si>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</si>
  <si>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</si>
  <si>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</si>
  <si>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</si>
  <si>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</si>
  <si>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</si>
  <si>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</si>
  <si>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</si>
  <si>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</si>
  <si>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</si>
  <si>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</si>
  <si>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</si>
  <si>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</si>
  <si>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</si>
  <si>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</si>
  <si>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</si>
  <si>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</si>
  <si>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</si>
  <si>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</si>
  <si>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</si>
  <si>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</si>
  <si>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</si>
  <si>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</si>
  <si>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</si>
  <si>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</si>
  <si>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</si>
  <si>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</si>
  <si>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</si>
  <si>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</si>
  <si>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</si>
  <si>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</si>
  <si>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</si>
  <si>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</si>
  <si>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</si>
  <si>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</si>
  <si>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</si>
  <si>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</si>
  <si>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</si>
  <si>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</si>
  <si>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</si>
  <si>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</si>
  <si>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</si>
  <si>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</si>
  <si>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</si>
  <si>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</si>
  <si>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</si>
  <si>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</si>
  <si>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</si>
  <si>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</si>
  <si>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</si>
  <si>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</si>
  <si>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</si>
  <si>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</si>
  <si>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</si>
  <si>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</si>
  <si>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</si>
  <si>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</si>
  <si>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</si>
  <si>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</si>
  <si>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</si>
  <si>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</si>
  <si>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</si>
  <si>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</si>
  <si>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</si>
  <si>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</si>
  <si>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</si>
  <si>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</si>
  <si>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</si>
  <si>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</si>
  <si>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</si>
  <si>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</si>
  <si>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</si>
  <si>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</si>
  <si>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</si>
  <si>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</si>
  <si>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</si>
  <si>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</si>
  <si>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</si>
  <si>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</si>
  <si>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</si>
  <si>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</si>
  <si>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</si>
  <si>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</si>
  <si>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</si>
  <si>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</si>
  <si>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</si>
  <si>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</si>
  <si>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</si>
  <si>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</si>
  <si>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</si>
  <si>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</si>
  <si>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</si>
  <si>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</si>
  <si>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</si>
  <si>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</si>
  <si>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</si>
  <si>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</si>
  <si>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</si>
  <si>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</si>
  <si>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</si>
  <si>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</si>
  <si>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</si>
  <si>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</si>
  <si>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</si>
  <si>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</si>
  <si>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</si>
  <si>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</si>
  <si>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</si>
  <si>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</si>
  <si>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</si>
  <si>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</si>
  <si>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</si>
  <si>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</si>
  <si>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</si>
  <si>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</si>
  <si>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</si>
  <si>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</si>
  <si>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</si>
  <si>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</si>
  <si>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</si>
  <si>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</si>
  <si>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</si>
  <si>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</si>
  <si>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</si>
  <si>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</si>
  <si>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</si>
  <si>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</si>
  <si>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</si>
  <si>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</si>
  <si>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</si>
  <si>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</si>
  <si>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</si>
  <si>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</si>
  <si>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</si>
  <si>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</si>
  <si>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</si>
  <si>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</si>
  <si>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</si>
  <si>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</si>
  <si>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</si>
  <si>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</si>
  <si>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</si>
  <si>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</si>
  <si>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</si>
  <si>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</si>
  <si>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</si>
  <si>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</si>
  <si>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</si>
  <si>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</si>
  <si>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</si>
  <si>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</si>
  <si>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</si>
  <si>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</si>
  <si>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</si>
  <si>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</si>
  <si>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</si>
  <si>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</si>
  <si>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</si>
  <si>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</si>
  <si>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</si>
  <si>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</si>
  <si>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</si>
  <si>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</si>
  <si>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</si>
  <si>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</si>
  <si>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</si>
  <si>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</si>
  <si>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</si>
  <si>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</si>
  <si>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</si>
  <si>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</si>
  <si>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</si>
  <si>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</si>
  <si>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</si>
  <si>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</si>
  <si>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</si>
  <si>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</si>
  <si>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</si>
  <si>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</si>
  <si>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</si>
  <si>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</si>
  <si>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</si>
  <si>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</si>
  <si>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</si>
  <si>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</si>
  <si>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</si>
  <si>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</si>
  <si>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</si>
  <si>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</si>
  <si>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</si>
  <si>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</si>
  <si>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</si>
  <si>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</si>
  <si>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</si>
  <si>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</si>
  <si>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</si>
  <si>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</si>
  <si>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</si>
  <si>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</si>
  <si>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</si>
  <si>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</si>
  <si>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</si>
  <si>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</si>
  <si>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</si>
  <si>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</si>
  <si>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</si>
  <si>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</si>
  <si>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</si>
  <si>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</si>
  <si>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</si>
  <si>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</si>
  <si>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</si>
  <si>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</si>
  <si>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</si>
  <si>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</si>
  <si>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</si>
  <si>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</si>
  <si>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</si>
  <si>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</si>
  <si>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</si>
  <si>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</si>
  <si>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</si>
  <si>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</si>
  <si>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</si>
  <si>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</si>
  <si>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</si>
  <si>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</si>
  <si>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</si>
  <si>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</si>
  <si>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</si>
  <si>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</si>
  <si>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</si>
  <si>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</si>
  <si>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</si>
  <si>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</si>
  <si>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</si>
  <si>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</si>
  <si>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</si>
  <si>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</si>
  <si>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</si>
  <si>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</si>
  <si>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</si>
  <si>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</si>
  <si>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</si>
  <si>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</si>
  <si>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</si>
  <si>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</si>
  <si>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</si>
  <si>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</si>
  <si>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</si>
  <si>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</si>
  <si>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</si>
  <si>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</si>
  <si>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</si>
  <si>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</si>
  <si>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</si>
  <si>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</si>
  <si>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</si>
  <si>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</si>
  <si>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</si>
  <si>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</si>
  <si>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</si>
  <si>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</si>
  <si>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</si>
  <si>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</si>
  <si>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</si>
  <si>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</si>
  <si>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</si>
  <si>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</si>
  <si>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</si>
  <si>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</si>
  <si>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</si>
  <si>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</si>
  <si>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</si>
  <si>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</si>
  <si>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</si>
  <si>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</si>
  <si>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</si>
  <si>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</si>
  <si>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</si>
  <si>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</si>
  <si>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</si>
  <si>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</si>
  <si>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</si>
  <si>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</si>
  <si>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</si>
  <si>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</si>
  <si>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</si>
  <si>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</si>
  <si>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</si>
  <si>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</si>
  <si>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</si>
  <si>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</si>
  <si>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</si>
  <si>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</si>
  <si>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</si>
  <si>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</si>
  <si>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</si>
  <si>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</si>
  <si>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</si>
  <si>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</si>
  <si>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</si>
  <si>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</si>
  <si>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</si>
  <si>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</si>
  <si>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</si>
  <si>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</si>
  <si>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</si>
  <si>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</si>
  <si>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</si>
  <si>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</si>
  <si>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</si>
  <si>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</si>
  <si>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</si>
  <si>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</si>
  <si>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</si>
  <si>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</si>
  <si>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</si>
  <si>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</si>
  <si>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</si>
  <si>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</si>
  <si>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</si>
  <si>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</si>
  <si>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</si>
  <si>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</si>
  <si>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</si>
  <si>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</si>
  <si>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</si>
  <si>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</si>
  <si>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</si>
  <si>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</si>
  <si>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</si>
  <si>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</si>
  <si>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</si>
  <si>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</si>
  <si>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</si>
  <si>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</si>
  <si>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</si>
  <si>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</si>
  <si>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</si>
  <si>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</si>
  <si>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</si>
  <si>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</si>
  <si>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</si>
  <si>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</si>
  <si>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</si>
  <si>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</si>
  <si>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</si>
  <si>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</si>
  <si>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</si>
  <si>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</si>
  <si>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</si>
  <si>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</si>
  <si>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</si>
  <si>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</si>
  <si>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</si>
  <si>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</si>
  <si>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</si>
  <si>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</si>
  <si>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</si>
  <si>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</si>
  <si>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</si>
  <si>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</si>
  <si>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</si>
  <si>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</si>
  <si>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</si>
  <si>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</si>
  <si>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</si>
  <si>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</si>
  <si>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</si>
  <si>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</si>
  <si>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</si>
  <si>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</si>
  <si>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</si>
  <si>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</si>
  <si>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</si>
  <si>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</si>
  <si>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</si>
  <si>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</si>
  <si>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</si>
  <si>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</si>
  <si>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</si>
  <si>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</si>
  <si>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</si>
  <si>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</si>
  <si>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</si>
  <si>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</si>
  <si>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</si>
  <si>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</si>
  <si>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</si>
  <si>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</si>
  <si>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</si>
  <si>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</si>
  <si>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</si>
  <si>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</si>
  <si>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</si>
  <si>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</si>
  <si>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</si>
  <si>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</si>
  <si>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</si>
  <si>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</si>
  <si>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</si>
  <si>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</si>
  <si>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</si>
  <si>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</si>
  <si>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</si>
  <si>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</si>
  <si>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</si>
  <si>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</si>
  <si>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</si>
  <si>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</si>
  <si>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</si>
  <si>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</si>
  <si>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</si>
  <si>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</si>
  <si>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</si>
  <si>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</si>
  <si>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</si>
  <si>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</si>
  <si>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</si>
  <si>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</si>
  <si>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</si>
  <si>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</si>
  <si>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</si>
  <si>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</si>
  <si>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</si>
  <si>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</si>
  <si>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</si>
  <si>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</si>
  <si>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</si>
  <si>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</si>
  <si>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</si>
  <si>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</si>
  <si>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</si>
  <si>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</si>
  <si>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</si>
  <si>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</si>
  <si>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</si>
  <si>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</si>
  <si>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</si>
  <si>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</si>
  <si>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</si>
  <si>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</si>
  <si>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</si>
  <si>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</si>
  <si>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</si>
  <si>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</si>
  <si>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</si>
  <si>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</si>
  <si>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</si>
  <si>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</si>
  <si>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</si>
  <si>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</si>
  <si>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</si>
  <si>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</si>
  <si>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</si>
  <si>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</si>
  <si>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</si>
  <si>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</si>
  <si>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</si>
  <si>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</si>
  <si>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</si>
  <si>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</si>
  <si>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</si>
  <si>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</si>
  <si>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</si>
  <si>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</si>
  <si>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</si>
  <si>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</si>
  <si>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</si>
  <si>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</si>
  <si>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</si>
  <si>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</si>
  <si>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</si>
  <si>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</si>
  <si>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</si>
  <si>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</si>
  <si>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</si>
  <si>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</si>
  <si>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</si>
  <si>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</si>
  <si>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</si>
  <si>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</si>
  <si>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</si>
  <si>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</si>
  <si>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</si>
  <si>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</si>
  <si>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</si>
  <si>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</si>
  <si>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</si>
  <si>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</si>
  <si>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</si>
  <si>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</si>
  <si>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</si>
  <si>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</si>
  <si>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</si>
  <si>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</si>
  <si>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</si>
  <si>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</si>
  <si>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</si>
  <si>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</si>
  <si>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</si>
  <si>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</si>
  <si>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</si>
  <si>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</si>
  <si>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</si>
  <si>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</si>
  <si>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</si>
  <si>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</si>
  <si>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</si>
  <si>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</si>
  <si>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</si>
  <si>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</si>
  <si>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</si>
  <si>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</si>
  <si>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</si>
  <si>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</si>
  <si>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</si>
  <si>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</si>
  <si>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</si>
  <si>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</si>
  <si>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</si>
  <si>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</si>
  <si>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</si>
  <si>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</si>
  <si>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</si>
  <si>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</si>
  <si>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</si>
  <si>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</si>
  <si>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</si>
  <si>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</si>
  <si>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</si>
  <si>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</si>
  <si>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</si>
  <si>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</si>
  <si>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</si>
  <si>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</si>
  <si>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</si>
  <si>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</si>
  <si>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</si>
  <si>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</si>
  <si>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</si>
  <si>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</si>
  <si>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</si>
  <si>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</si>
  <si>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</si>
  <si>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</si>
  <si>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</si>
  <si>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</si>
  <si>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</si>
  <si>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</si>
  <si>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</si>
  <si>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</si>
  <si>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</si>
  <si>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</si>
  <si>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</si>
  <si>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</si>
  <si>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</si>
  <si>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</si>
  <si>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</si>
  <si>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</si>
  <si>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</si>
  <si>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</si>
  <si>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</si>
  <si>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</si>
  <si>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</si>
  <si>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</si>
  <si>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</si>
  <si>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</si>
  <si>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</si>
  <si>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</si>
  <si>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</si>
  <si>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</si>
  <si>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</si>
  <si>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</si>
  <si>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</si>
  <si>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</si>
  <si>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</si>
  <si>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</si>
  <si>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</si>
  <si>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</si>
  <si>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</si>
  <si>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</si>
  <si>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</si>
  <si>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</si>
  <si>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</si>
  <si>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</si>
  <si>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</si>
  <si>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</si>
  <si>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</si>
  <si>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</si>
  <si>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</si>
  <si>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</si>
  <si>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</si>
  <si>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</si>
  <si>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</si>
  <si>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</si>
  <si>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</si>
  <si>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</si>
  <si>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</si>
  <si>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</si>
  <si>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</si>
  <si>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</si>
  <si>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</si>
  <si>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</si>
  <si>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</si>
  <si>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</si>
  <si>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</si>
  <si>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</si>
  <si>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</si>
  <si>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</si>
  <si>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</si>
  <si>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</si>
  <si>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</si>
  <si>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</si>
  <si>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</si>
  <si>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</si>
  <si>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</si>
  <si>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</si>
  <si>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</si>
  <si>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</si>
  <si>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</si>
  <si>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</si>
  <si>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</si>
  <si>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</si>
  <si>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</si>
  <si>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</si>
  <si>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</si>
  <si>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</si>
  <si>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</si>
  <si>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</si>
  <si>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</si>
  <si>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</si>
  <si>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</si>
  <si>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</si>
  <si>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</si>
  <si>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</si>
  <si>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</si>
  <si>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</si>
  <si>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</si>
  <si>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</si>
  <si>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</si>
  <si>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</si>
  <si>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</si>
  <si>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</si>
  <si>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</si>
  <si>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</si>
  <si>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</si>
  <si>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</si>
  <si>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</si>
  <si>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</si>
  <si>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</si>
  <si>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</si>
  <si>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</si>
  <si>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</si>
  <si>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</si>
  <si>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</si>
  <si>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</si>
  <si>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</si>
  <si>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</si>
  <si>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</si>
  <si>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</si>
  <si>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</si>
  <si>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</si>
  <si>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</si>
  <si>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</si>
  <si>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</si>
  <si>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</si>
  <si>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</si>
  <si>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</si>
  <si>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</si>
  <si>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</si>
  <si>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</si>
  <si>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</si>
  <si>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</si>
  <si>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</si>
  <si>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</si>
  <si>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</si>
  <si>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</si>
  <si>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</si>
  <si>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</si>
  <si>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</si>
  <si>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</si>
  <si>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</si>
  <si>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</si>
  <si>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</si>
  <si>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</si>
  <si>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</si>
  <si>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</si>
  <si>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</si>
  <si>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</si>
  <si>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</si>
  <si>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</si>
  <si>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</si>
  <si>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</si>
  <si>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</si>
  <si>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</si>
  <si>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</si>
  <si>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</si>
  <si>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</si>
  <si>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</si>
  <si>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</si>
  <si>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</si>
  <si>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</si>
  <si>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</si>
  <si>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</si>
  <si>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</si>
  <si>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</si>
  <si>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</si>
  <si>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</si>
  <si>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</si>
  <si>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</si>
  <si>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</si>
  <si>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</si>
  <si>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</si>
  <si>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</si>
  <si>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</si>
  <si>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</si>
  <si>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</si>
  <si>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</si>
  <si>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</si>
  <si>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</si>
  <si>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</si>
  <si>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</si>
  <si>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</si>
  <si>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</si>
  <si>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</si>
  <si>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</si>
  <si>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</si>
  <si>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</si>
  <si>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</si>
  <si>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</si>
  <si>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</si>
  <si>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</si>
  <si>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</si>
  <si>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</si>
  <si>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</si>
  <si>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</si>
  <si>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</si>
  <si>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</si>
  <si>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</si>
  <si>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</si>
  <si>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</si>
  <si>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</si>
  <si>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</si>
  <si>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</si>
  <si>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</si>
  <si>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</si>
  <si>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</si>
  <si>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</si>
  <si>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</si>
  <si>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</si>
  <si>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</si>
  <si>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</si>
  <si>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</si>
  <si>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</si>
  <si>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</si>
  <si>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</si>
  <si>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</si>
  <si>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</si>
  <si>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</si>
  <si>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</si>
  <si>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</si>
  <si>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</si>
  <si>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</si>
  <si>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</si>
  <si>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</si>
  <si>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</si>
  <si>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</si>
  <si>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</si>
  <si>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</si>
  <si>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</si>
  <si>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</si>
  <si>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</si>
  <si>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</si>
  <si>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</si>
  <si>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</si>
  <si>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</si>
  <si>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</si>
  <si>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</si>
  <si>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</si>
  <si>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</si>
  <si>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</si>
  <si>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</si>
  <si>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</si>
  <si>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</si>
  <si>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</si>
  <si>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</si>
  <si>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</si>
  <si>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</si>
  <si>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</si>
  <si>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</si>
  <si>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</si>
  <si>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</si>
  <si>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</si>
  <si>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</si>
  <si>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</si>
  <si>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</si>
  <si>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</si>
  <si>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</si>
  <si>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</si>
  <si>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</si>
  <si>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</si>
  <si>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</si>
  <si>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</si>
  <si>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</si>
  <si>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</si>
  <si>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</si>
  <si>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</si>
  <si>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</si>
  <si>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</si>
  <si>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</si>
  <si>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</si>
  <si>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</si>
  <si>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</si>
  <si>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</si>
  <si>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</si>
  <si>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</si>
  <si>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</si>
  <si>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</si>
  <si>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</si>
  <si>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</si>
  <si>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</si>
  <si>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</si>
  <si>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</si>
  <si>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</si>
  <si>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</si>
  <si>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</si>
  <si>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</si>
  <si>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</si>
  <si>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</si>
  <si>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</si>
  <si>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</si>
  <si>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</si>
  <si>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</si>
  <si>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</si>
  <si>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</si>
  <si>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</si>
  <si>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</si>
  <si>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</si>
  <si>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</si>
  <si>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</si>
  <si>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</si>
  <si>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</si>
  <si>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</si>
  <si>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</si>
  <si>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</si>
  <si>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</si>
  <si>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</si>
  <si>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</si>
  <si>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</si>
  <si>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</si>
  <si>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</si>
  <si>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</si>
  <si>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</si>
  <si>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</si>
  <si>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</si>
  <si>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</si>
  <si>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</si>
  <si>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</si>
  <si>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</si>
  <si>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</si>
  <si>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</si>
  <si>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</si>
  <si>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</si>
  <si>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</si>
  <si>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</si>
  <si>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</si>
  <si>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</si>
  <si>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</si>
  <si>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</si>
  <si>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</si>
  <si>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</si>
  <si>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</si>
  <si>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</si>
  <si>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</si>
  <si>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</si>
  <si>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</si>
  <si>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</si>
  <si>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</si>
  <si>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</si>
  <si>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</si>
  <si>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</si>
  <si>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</si>
  <si>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</si>
  <si>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</si>
  <si>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</si>
  <si>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</si>
  <si>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</si>
  <si>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</si>
  <si>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</si>
  <si>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</si>
  <si>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</si>
  <si>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</si>
  <si>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</si>
  <si>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</si>
  <si>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</si>
  <si>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</si>
  <si>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</si>
  <si>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</si>
  <si>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</si>
  <si>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</si>
  <si>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</si>
  <si>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</si>
  <si>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</si>
  <si>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</si>
  <si>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</si>
  <si>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</si>
  <si>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</si>
  <si>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</si>
  <si>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</si>
  <si>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</si>
  <si>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</si>
  <si>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</si>
  <si>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</si>
  <si>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</si>
  <si>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</si>
  <si>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</si>
  <si>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</si>
  <si>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</si>
  <si>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</si>
  <si>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</si>
  <si>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</si>
  <si>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</si>
  <si>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</si>
  <si>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</si>
  <si>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</si>
  <si>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</si>
  <si>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</si>
  <si>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</si>
  <si>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</si>
  <si>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</si>
  <si>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</si>
  <si>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</si>
  <si>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</si>
  <si>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</si>
  <si>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</si>
  <si>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</si>
  <si>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</si>
  <si>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</si>
  <si>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</si>
  <si>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</si>
  <si>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</si>
  <si>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</si>
  <si>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</si>
  <si>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</si>
  <si>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</si>
  <si>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</si>
  <si>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</si>
  <si>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</si>
  <si>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</si>
  <si>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</si>
  <si>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</si>
  <si>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</si>
  <si>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</si>
  <si>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</si>
  <si>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</si>
  <si>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</si>
  <si>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</si>
  <si>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</si>
  <si>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</si>
  <si>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</si>
  <si>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</si>
  <si>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</si>
  <si>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</si>
  <si>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</si>
  <si>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</si>
  <si>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</si>
  <si>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</si>
  <si>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</si>
  <si>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</si>
  <si>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</si>
  <si>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</si>
  <si>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</si>
  <si>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</si>
  <si>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</si>
  <si>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</si>
  <si>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</si>
  <si>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</si>
  <si>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</si>
  <si>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</si>
  <si>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</si>
  <si>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</si>
  <si>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</si>
  <si>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</si>
  <si>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</si>
  <si>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</si>
  <si>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</si>
  <si>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</si>
  <si>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</si>
  <si>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</si>
  <si>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</si>
  <si>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</si>
  <si>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</si>
  <si>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</si>
  <si>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</si>
  <si>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</si>
  <si>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</si>
  <si>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</si>
  <si>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</si>
  <si>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</si>
  <si>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</si>
  <si>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</si>
  <si>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</si>
  <si>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</si>
  <si>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</si>
  <si>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</si>
  <si>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</si>
  <si>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</si>
  <si>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</si>
  <si>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</si>
  <si>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</si>
  <si>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</si>
  <si>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</si>
  <si>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</si>
  <si>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</si>
  <si>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</si>
  <si>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</si>
  <si>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</si>
  <si>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</si>
  <si>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</si>
  <si>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</si>
  <si>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</si>
  <si>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</si>
  <si>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</si>
  <si>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</si>
  <si>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</si>
  <si>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</si>
  <si>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</si>
  <si>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</si>
  <si>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</si>
  <si>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</si>
  <si>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</si>
  <si>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</si>
  <si>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</si>
  <si>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</si>
  <si>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</si>
  <si>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</si>
  <si>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</si>
  <si>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</si>
  <si>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</si>
  <si>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</si>
  <si>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</si>
  <si>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</si>
  <si>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</si>
  <si>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</si>
  <si>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</si>
  <si>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</si>
  <si>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</si>
  <si>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</si>
  <si>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</si>
  <si>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</si>
  <si>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</si>
  <si>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</si>
  <si>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</si>
  <si>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</si>
  <si>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</si>
  <si>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</si>
  <si>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</si>
  <si>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</si>
  <si>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</si>
  <si>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</si>
  <si>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</si>
  <si>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</si>
  <si>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</si>
  <si>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</si>
  <si>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</si>
  <si>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</si>
  <si>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</si>
  <si>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</si>
  <si>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</si>
  <si>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</si>
  <si>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</si>
  <si>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</si>
  <si>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</si>
  <si>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</si>
  <si>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</si>
  <si>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</si>
  <si>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</si>
  <si>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</si>
  <si>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</si>
  <si>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</si>
  <si>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</si>
  <si>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</si>
  <si>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</si>
  <si>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</si>
  <si>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</si>
  <si>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</si>
  <si>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</si>
  <si>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</si>
  <si>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</si>
  <si>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</si>
  <si>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</si>
  <si>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</si>
  <si>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</si>
  <si>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</si>
  <si>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</si>
  <si>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</si>
  <si>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</si>
  <si>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</si>
  <si>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</si>
  <si>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</si>
  <si>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</si>
  <si>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</si>
  <si>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</si>
  <si>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</si>
  <si>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</si>
  <si>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</si>
  <si>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</si>
  <si>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</si>
  <si>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</si>
  <si>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</si>
  <si>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</si>
  <si>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</si>
  <si>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</si>
  <si>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</si>
  <si>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</si>
  <si>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</si>
  <si>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</si>
  <si>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</si>
  <si>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</si>
  <si>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</si>
  <si>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</si>
  <si>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</si>
  <si>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</si>
  <si>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</si>
  <si>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</si>
  <si>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</si>
  <si>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</si>
  <si>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</si>
  <si>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</si>
  <si>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</si>
  <si>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</si>
  <si>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</si>
  <si>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</si>
  <si>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</si>
  <si>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</si>
  <si>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</si>
  <si>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</si>
  <si>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</si>
  <si>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</si>
  <si>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</si>
  <si>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</si>
  <si>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</si>
  <si>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</si>
  <si>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</si>
  <si>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</si>
  <si>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</si>
  <si>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</si>
  <si>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</si>
  <si>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</si>
  <si>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</si>
  <si>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</si>
  <si>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</si>
  <si>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</si>
  <si>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</si>
  <si>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</si>
  <si>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</si>
  <si>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</si>
  <si>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</si>
  <si>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</si>
  <si>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</si>
  <si>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</si>
  <si>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</si>
  <si>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</si>
  <si>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</si>
  <si>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</si>
  <si>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</si>
  <si>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</si>
  <si>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</si>
  <si>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</si>
  <si>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</si>
  <si>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</si>
  <si>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</si>
  <si>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</si>
  <si>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</si>
  <si>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</si>
  <si>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</si>
  <si>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</si>
  <si>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</si>
  <si>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</si>
  <si>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</si>
  <si>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</si>
  <si>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</si>
  <si>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</si>
  <si>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</si>
  <si>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</si>
  <si>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</si>
  <si>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</si>
  <si>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</si>
  <si>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</si>
  <si>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</si>
  <si>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</si>
  <si>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</si>
  <si>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</si>
  <si>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</si>
  <si>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</si>
  <si>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</si>
  <si>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</si>
  <si>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</si>
  <si>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</si>
  <si>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</si>
  <si>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</si>
  <si>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</si>
  <si>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</si>
  <si>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</si>
  <si>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</si>
  <si>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</si>
  <si>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</si>
  <si>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</si>
  <si>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</si>
  <si>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</si>
  <si>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</si>
  <si>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</si>
  <si>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</si>
  <si>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</si>
  <si>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</si>
  <si>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</si>
  <si>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</si>
  <si>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</si>
  <si>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</si>
  <si>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</si>
  <si>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</si>
  <si>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</si>
  <si>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</si>
  <si>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</si>
  <si>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</si>
  <si>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</si>
  <si>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</si>
  <si>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</si>
  <si>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</si>
  <si>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</si>
  <si>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</si>
  <si>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</si>
  <si>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</si>
  <si>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</si>
  <si>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</si>
  <si>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</si>
  <si>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</si>
  <si>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</si>
  <si>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</si>
  <si>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</si>
  <si>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</si>
  <si>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</si>
  <si>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</si>
  <si>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</si>
  <si>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</si>
  <si>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</si>
  <si>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</si>
  <si>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</si>
  <si>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</si>
  <si>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</si>
  <si>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</si>
  <si>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</si>
  <si>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</si>
  <si>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</si>
  <si>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</si>
  <si>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</si>
  <si>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</si>
  <si>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</si>
  <si>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</si>
  <si>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</si>
  <si>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</si>
  <si>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</si>
  <si>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</si>
  <si>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</si>
  <si>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</si>
  <si>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</si>
  <si>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</si>
  <si>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</si>
  <si>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</si>
  <si>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</si>
  <si>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</si>
  <si>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</si>
  <si>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</si>
  <si>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</si>
  <si>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</si>
  <si>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</si>
  <si>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</si>
  <si>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</si>
  <si>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</si>
  <si>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</si>
  <si>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</si>
  <si>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</si>
  <si>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</si>
  <si>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</si>
  <si>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</si>
  <si>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</si>
  <si>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</si>
  <si>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</si>
  <si>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</si>
  <si>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</si>
  <si>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</si>
  <si>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</si>
  <si>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</si>
  <si>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</si>
  <si>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</si>
  <si>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</si>
  <si>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</si>
  <si>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</si>
  <si>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</si>
  <si>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</si>
  <si>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</si>
  <si>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</si>
  <si>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</si>
  <si>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</si>
  <si>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</si>
  <si>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</si>
  <si>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</si>
  <si>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</si>
  <si>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</si>
  <si>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</si>
  <si>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</si>
  <si>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</si>
  <si>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</si>
  <si>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</si>
  <si>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</si>
  <si>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</si>
  <si>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</si>
  <si>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</si>
  <si>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</si>
  <si>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</si>
  <si>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</si>
  <si>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</si>
  <si>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</si>
  <si>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</si>
  <si>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</si>
  <si>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</si>
  <si>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</si>
  <si>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</si>
  <si>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</si>
  <si>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</si>
  <si>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</si>
  <si>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</si>
  <si>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</si>
  <si>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</si>
  <si>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</si>
  <si>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</si>
  <si>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</si>
  <si>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</si>
  <si>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</si>
  <si>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</si>
  <si>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</si>
  <si>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</si>
  <si>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</si>
  <si>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</si>
  <si>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</si>
  <si>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</si>
  <si>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</si>
  <si>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</si>
  <si>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</si>
  <si>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</si>
  <si>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</si>
  <si>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</si>
  <si>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</si>
  <si>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</si>
  <si>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</si>
  <si>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</si>
  <si>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</si>
  <si>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</si>
  <si>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</si>
  <si>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</si>
  <si>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</si>
  <si>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</si>
  <si>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</si>
  <si>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</si>
  <si>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</si>
  <si>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</si>
  <si>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</si>
  <si>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</si>
  <si>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</si>
  <si>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</si>
  <si>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</si>
  <si>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</si>
  <si>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</si>
  <si>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</si>
  <si>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</si>
  <si>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</si>
  <si>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</si>
  <si>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</si>
  <si>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</si>
  <si>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</si>
  <si>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</si>
  <si>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</si>
  <si>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</si>
  <si>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</si>
  <si>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</si>
  <si>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</si>
  <si>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</si>
  <si>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</si>
  <si>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</si>
  <si>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</si>
  <si>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</si>
  <si>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</si>
  <si>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</si>
  <si>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</si>
  <si>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</si>
  <si>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</si>
  <si>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</si>
  <si>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</si>
  <si>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</si>
  <si>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</si>
  <si>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</si>
  <si>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</si>
  <si>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</si>
  <si>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</si>
  <si>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</si>
  <si>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</si>
  <si>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</si>
  <si>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</si>
  <si>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</si>
  <si>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</si>
  <si>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</si>
  <si>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</si>
  <si>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</si>
  <si>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</si>
  <si>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</si>
  <si>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</si>
  <si>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</si>
  <si>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</si>
  <si>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</si>
  <si>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</si>
  <si>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</si>
  <si>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</si>
  <si>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</si>
  <si>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</si>
  <si>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</si>
  <si>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</si>
  <si>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</si>
  <si>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</si>
  <si>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</si>
  <si>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</si>
  <si>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</si>
  <si>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</si>
  <si>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</si>
  <si>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</si>
  <si>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</si>
  <si>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</si>
  <si>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</si>
  <si>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</si>
  <si>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</si>
  <si>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</si>
  <si>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</si>
  <si>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</si>
  <si>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</si>
  <si>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</si>
  <si>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</si>
  <si>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</si>
  <si>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</si>
  <si>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</si>
  <si>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</si>
  <si>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</si>
  <si>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</si>
  <si>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</si>
  <si>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</si>
  <si>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</si>
  <si>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</si>
  <si>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</si>
  <si>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</si>
  <si>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</si>
  <si>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</si>
  <si>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</si>
  <si>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</si>
  <si>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</si>
  <si>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</si>
  <si>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</si>
  <si>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</si>
  <si>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</si>
  <si>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</si>
  <si>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</si>
  <si>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</si>
  <si>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</si>
  <si>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</si>
  <si>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</si>
  <si>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</si>
  <si>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</si>
  <si>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</si>
  <si>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</si>
  <si>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</si>
  <si>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</si>
  <si>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</si>
  <si>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</si>
  <si>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</si>
  <si>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</si>
  <si>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</si>
  <si>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</si>
  <si>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</si>
  <si>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</si>
  <si>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</si>
  <si>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</si>
  <si>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</si>
  <si>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</si>
  <si>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</si>
  <si>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</si>
  <si>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</si>
  <si>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</si>
  <si>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</si>
  <si>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</si>
  <si>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</si>
  <si>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</si>
  <si>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</si>
  <si>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</si>
  <si>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</si>
  <si>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</si>
  <si>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</si>
  <si>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</si>
  <si>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</si>
  <si>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</si>
  <si>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</si>
  <si>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</si>
  <si>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</si>
  <si>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</si>
  <si>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</si>
  <si>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</si>
  <si>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</si>
  <si>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</si>
  <si>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</si>
  <si>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</si>
  <si>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</si>
  <si>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</si>
  <si>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</si>
  <si>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</si>
  <si>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</si>
  <si>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</si>
  <si>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</si>
  <si>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</si>
  <si>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</si>
  <si>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</si>
  <si>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</si>
  <si>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</si>
  <si>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</si>
  <si>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</si>
  <si>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</si>
  <si>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</si>
  <si>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</si>
  <si>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</si>
  <si>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</si>
  <si>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</si>
  <si>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</si>
  <si>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</si>
  <si>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</si>
  <si>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</si>
  <si>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</si>
  <si>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</si>
  <si>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</si>
  <si>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</si>
  <si>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</si>
  <si>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</si>
  <si>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</si>
  <si>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</si>
  <si>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</si>
  <si>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</si>
  <si>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</si>
  <si>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</si>
  <si>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</si>
  <si>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</si>
  <si>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</si>
  <si>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</si>
  <si>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</si>
  <si>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</si>
  <si>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</si>
  <si>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</si>
  <si>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</si>
  <si>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</si>
  <si>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</si>
  <si>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</si>
  <si>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</si>
  <si>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</si>
  <si>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</si>
  <si>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</si>
  <si>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</si>
  <si>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</si>
  <si>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</si>
  <si>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</si>
  <si>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</si>
  <si>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</si>
  <si>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</si>
  <si>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</si>
  <si>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</si>
  <si>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</si>
  <si>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</si>
  <si>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</si>
  <si>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</si>
  <si>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</si>
  <si>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</si>
  <si>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</si>
  <si>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</si>
  <si>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</si>
  <si>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</si>
  <si>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</si>
  <si>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</si>
  <si>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</si>
  <si>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</si>
  <si>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</si>
  <si>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</si>
  <si>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</si>
  <si>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</si>
  <si>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</si>
  <si>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</si>
  <si>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</si>
  <si>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</si>
  <si>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</si>
  <si>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</si>
  <si>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</si>
  <si>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</si>
  <si>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</si>
  <si>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</si>
  <si>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</si>
  <si>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</si>
  <si>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</si>
  <si>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</si>
  <si>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</si>
  <si>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</si>
  <si>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</si>
  <si>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</si>
  <si>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</si>
  <si>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</si>
  <si>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</si>
  <si>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</si>
  <si>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</si>
  <si>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</si>
  <si>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</si>
  <si>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</si>
  <si>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</si>
  <si>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</si>
  <si>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</si>
  <si>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</si>
  <si>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</si>
  <si>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</si>
  <si>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</si>
  <si>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</si>
  <si>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</si>
  <si>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</si>
  <si>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</si>
  <si>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</si>
  <si>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</si>
  <si>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</si>
  <si>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</si>
  <si>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</si>
  <si>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</si>
  <si>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</si>
  <si>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</si>
  <si>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</si>
  <si>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</si>
  <si>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</si>
  <si>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</si>
  <si>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</si>
  <si>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</si>
  <si>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</si>
  <si>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</si>
  <si>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</si>
  <si>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</si>
  <si>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</si>
  <si>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</si>
  <si>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</si>
  <si>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</si>
  <si>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</si>
  <si>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</si>
  <si>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</si>
  <si>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</si>
  <si>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</si>
  <si>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</si>
  <si>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</si>
  <si>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</si>
  <si>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</si>
  <si>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</si>
  <si>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</si>
  <si>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</si>
  <si>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</si>
  <si>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</si>
  <si>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</si>
  <si>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</si>
  <si>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</si>
  <si>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</si>
  <si>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</si>
  <si>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</si>
  <si>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</si>
  <si>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</si>
  <si>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</si>
  <si>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</si>
  <si>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</si>
  <si>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</si>
  <si>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</si>
  <si>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</si>
  <si>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</si>
  <si>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</si>
  <si>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</si>
  <si>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</si>
  <si>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</si>
  <si>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</si>
  <si>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</si>
  <si>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</si>
  <si>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</si>
  <si>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</si>
  <si>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</si>
  <si>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</si>
  <si>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</si>
  <si>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</si>
  <si>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</si>
  <si>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</si>
  <si>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</si>
  <si>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</si>
  <si>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</si>
  <si>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</si>
  <si>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</si>
  <si>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</si>
  <si>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</si>
  <si>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</si>
  <si>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</si>
  <si>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</si>
  <si>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</si>
  <si>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</si>
  <si>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</si>
  <si>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</si>
  <si>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</si>
  <si>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</si>
  <si>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</si>
  <si>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</si>
  <si>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</si>
  <si>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</si>
  <si>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</si>
  <si>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</si>
  <si>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</si>
  <si>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</si>
  <si>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</si>
  <si>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</si>
  <si>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</si>
  <si>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</si>
  <si>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</si>
  <si>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</si>
  <si>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</si>
  <si>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</si>
  <si>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</si>
  <si>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</si>
  <si>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</si>
  <si>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</si>
  <si>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</si>
  <si>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</si>
  <si>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</si>
  <si>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</si>
  <si>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</si>
  <si>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</si>
  <si>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</si>
  <si>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</si>
  <si>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</si>
  <si>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</si>
  <si>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</si>
  <si>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</si>
  <si>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</si>
  <si>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</si>
  <si>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</si>
  <si>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</si>
  <si>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</si>
  <si>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</si>
  <si>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</si>
  <si>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</si>
  <si>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</si>
  <si>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</si>
  <si>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</si>
  <si>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</si>
  <si>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</si>
  <si>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</si>
  <si>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</si>
  <si>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</si>
  <si>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</si>
  <si>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</si>
  <si>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</si>
  <si>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</si>
  <si>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</si>
  <si>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</si>
  <si>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</si>
  <si>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</si>
  <si>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</si>
  <si>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</si>
  <si>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</si>
  <si>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</si>
  <si>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</si>
  <si>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</si>
  <si>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</si>
  <si>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</si>
  <si>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</si>
  <si>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</si>
  <si>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</si>
  <si>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</si>
  <si>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</si>
  <si>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</si>
  <si>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</si>
  <si>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</si>
  <si>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</si>
  <si>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</si>
  <si>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</si>
  <si>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</si>
  <si>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</si>
  <si>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</si>
  <si>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</si>
  <si>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</si>
  <si>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</si>
  <si>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</si>
  <si>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</si>
  <si>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</si>
  <si>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</si>
  <si>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</si>
  <si>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</si>
  <si>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</si>
  <si>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</si>
  <si>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</si>
  <si>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</si>
  <si>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</si>
  <si>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</si>
  <si>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</si>
  <si>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</si>
  <si>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</si>
  <si>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</si>
  <si>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</si>
  <si>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</si>
  <si>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</si>
  <si>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</si>
  <si>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</si>
  <si>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</si>
  <si>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</si>
  <si>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</si>
  <si>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</si>
  <si>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</si>
  <si>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</si>
  <si>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</si>
  <si>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</si>
  <si>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</si>
  <si>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</si>
  <si>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</si>
  <si>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</si>
  <si>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</si>
  <si>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</si>
  <si>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</si>
  <si>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</si>
  <si>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</si>
  <si>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</si>
  <si>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</si>
  <si>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</si>
  <si>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</si>
  <si>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</si>
  <si>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</si>
  <si>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</si>
  <si>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</si>
  <si>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</si>
  <si>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</si>
  <si>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</si>
  <si>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</si>
  <si>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</si>
  <si>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</si>
  <si>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</si>
  <si>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</si>
  <si>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</si>
  <si>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</si>
  <si>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</si>
  <si>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</si>
  <si>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</si>
  <si>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</si>
  <si>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</si>
  <si>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</si>
  <si>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</si>
  <si>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</si>
  <si>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</si>
  <si>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</si>
  <si>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</si>
  <si>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</si>
  <si>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</si>
  <si>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</si>
  <si>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</si>
  <si>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</si>
  <si>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</si>
  <si>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</si>
  <si>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</si>
  <si>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</si>
  <si>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</si>
  <si>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</si>
  <si>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</si>
  <si>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</si>
  <si>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</si>
  <si>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</si>
  <si>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</si>
  <si>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</si>
  <si>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</si>
  <si>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</si>
  <si>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</si>
  <si>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</si>
  <si>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</si>
  <si>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</si>
  <si>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</si>
  <si>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</si>
  <si>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</si>
  <si>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</si>
  <si>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</si>
  <si>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</si>
  <si>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</si>
  <si>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</si>
  <si>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</si>
  <si>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</si>
  <si>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</si>
  <si>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</si>
  <si>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</si>
  <si>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</si>
  <si>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</si>
  <si>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</si>
  <si>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</si>
  <si>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</si>
  <si>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</si>
  <si>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</si>
  <si>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</si>
  <si>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</si>
  <si>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</si>
  <si>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</si>
  <si>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</si>
  <si>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</si>
  <si>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</si>
  <si>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</si>
  <si>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</si>
  <si>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</si>
  <si>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</si>
  <si>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</si>
  <si>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</si>
  <si>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</si>
  <si>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</si>
  <si>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</si>
  <si>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</si>
  <si>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</si>
  <si>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</si>
  <si>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</si>
  <si>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</si>
  <si>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</si>
  <si>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</si>
  <si>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</si>
  <si>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</si>
  <si>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</si>
  <si>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</si>
  <si>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</si>
  <si>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</si>
  <si>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</si>
  <si>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</si>
  <si>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</si>
  <si>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</si>
  <si>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</si>
  <si>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</si>
  <si>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</si>
  <si>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</si>
  <si>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</si>
  <si>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</si>
  <si>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</si>
  <si>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</si>
  <si>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</si>
  <si>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</si>
  <si>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</si>
  <si>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</si>
  <si>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</si>
  <si>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</si>
  <si>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</si>
  <si>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</si>
  <si>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</si>
  <si>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</si>
  <si>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</si>
  <si>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</si>
  <si>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</si>
  <si>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</si>
  <si>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</si>
  <si>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</si>
  <si>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</si>
  <si>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</si>
  <si>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</si>
  <si>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</si>
  <si>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</si>
  <si>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</si>
  <si>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</si>
  <si>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</si>
  <si>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</si>
  <si>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</si>
  <si>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</si>
  <si>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</si>
  <si>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</si>
  <si>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</si>
  <si>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</si>
  <si>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</si>
  <si>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</si>
  <si>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</si>
  <si>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</si>
  <si>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</si>
  <si>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</si>
  <si>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</si>
  <si>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</si>
  <si>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</si>
  <si>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</si>
  <si>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</si>
  <si>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</si>
  <si>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</si>
  <si>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</si>
  <si>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</si>
  <si>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</si>
  <si>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</si>
  <si>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</si>
  <si>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</si>
  <si>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</si>
  <si>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</si>
  <si>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</si>
  <si>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</si>
  <si>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</si>
  <si>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</si>
  <si>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</si>
  <si>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</si>
  <si>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</si>
  <si>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</si>
  <si>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</si>
  <si>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</si>
  <si>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</si>
  <si>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</si>
  <si>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</si>
  <si>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</si>
  <si>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</si>
  <si>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</si>
  <si>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</si>
  <si>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</si>
  <si>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</si>
  <si>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</si>
  <si>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</si>
  <si>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</si>
  <si>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</si>
  <si>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</si>
  <si>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</si>
  <si>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</si>
  <si>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</si>
  <si>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</si>
  <si>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</si>
  <si>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</si>
  <si>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</si>
  <si>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</si>
  <si>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</si>
  <si>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</si>
  <si>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</si>
  <si>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</si>
  <si>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</si>
  <si>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</si>
  <si>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</si>
  <si>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</si>
  <si>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</si>
  <si>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</si>
  <si>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</si>
  <si>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</si>
  <si>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</si>
  <si>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</si>
  <si>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</si>
  <si>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</si>
  <si>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</si>
  <si>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</si>
  <si>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</si>
  <si>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</si>
  <si>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</si>
  <si>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</si>
  <si>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</si>
  <si>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</si>
  <si>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</si>
  <si>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</si>
  <si>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</si>
  <si>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</si>
  <si>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</si>
  <si>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</si>
  <si>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</si>
  <si>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</si>
  <si>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</si>
  <si>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</si>
  <si>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</si>
  <si>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</si>
  <si>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</si>
  <si>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</si>
  <si>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</si>
  <si>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</si>
  <si>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</si>
  <si>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</si>
  <si>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</si>
  <si>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</si>
  <si>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</si>
  <si>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</si>
  <si>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</si>
  <si>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</si>
  <si>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</si>
  <si>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</si>
  <si>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</si>
  <si>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</si>
  <si>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</si>
  <si>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</si>
  <si>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</si>
  <si>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</si>
  <si>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</si>
  <si>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</si>
  <si>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</si>
  <si>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</si>
  <si>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</si>
  <si>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</si>
  <si>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</si>
  <si>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</si>
  <si>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</si>
  <si>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</si>
  <si>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</si>
  <si>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</si>
  <si>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</si>
  <si>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</si>
  <si>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</si>
  <si>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</si>
  <si>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</si>
  <si>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</si>
  <si>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</si>
  <si>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</si>
  <si>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</si>
  <si>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</si>
  <si>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</si>
  <si>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</si>
  <si>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</si>
  <si>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</si>
  <si>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</si>
  <si>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</si>
  <si>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</si>
  <si>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</si>
  <si>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</si>
  <si>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</si>
  <si>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</si>
  <si>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</si>
  <si>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</si>
  <si>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</si>
  <si>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</si>
  <si>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</si>
  <si>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</si>
  <si>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</si>
  <si>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</si>
  <si>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</si>
  <si>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</si>
  <si>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</si>
  <si>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</si>
  <si>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</si>
  <si>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</si>
  <si>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</si>
  <si>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</si>
  <si>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</si>
  <si>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</si>
  <si>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</si>
  <si>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</si>
  <si>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</si>
  <si>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</si>
  <si>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</si>
  <si>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</si>
  <si>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</si>
  <si>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</si>
  <si>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</si>
  <si>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</si>
  <si>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</si>
  <si>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</si>
  <si>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</si>
  <si>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</si>
  <si>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</si>
  <si>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</si>
  <si>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</si>
  <si>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</si>
  <si>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</si>
  <si>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</si>
  <si>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</si>
  <si>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</si>
  <si>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</si>
  <si>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</si>
  <si>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</si>
  <si>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</si>
  <si>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</si>
  <si>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</si>
  <si>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</si>
  <si>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</si>
  <si>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</si>
  <si>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</si>
  <si>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</si>
  <si>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</si>
  <si>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</si>
  <si>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</si>
  <si>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</si>
  <si>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</si>
  <si>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</si>
  <si>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</si>
  <si>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</si>
  <si>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</si>
  <si>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</si>
  <si>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</si>
  <si>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</si>
  <si>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</si>
  <si>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</si>
  <si>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</si>
  <si>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</si>
  <si>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</si>
  <si>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</si>
  <si>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</si>
  <si>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</si>
  <si>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</si>
  <si>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</si>
  <si>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</si>
  <si>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</si>
  <si>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</si>
  <si>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</si>
  <si>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</si>
  <si>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</si>
  <si>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</si>
  <si>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</si>
  <si>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</si>
  <si>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</si>
  <si>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</si>
  <si>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</si>
  <si>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</si>
  <si>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</si>
  <si>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</si>
  <si>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</si>
  <si>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</si>
  <si>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</si>
  <si>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</si>
  <si>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</si>
  <si>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</si>
  <si>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</si>
  <si>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</si>
  <si>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</si>
  <si>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</si>
  <si>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</si>
  <si>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</si>
  <si>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</si>
  <si>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</si>
  <si>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</si>
  <si>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</si>
  <si>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</si>
  <si>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</si>
  <si>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</si>
  <si>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</si>
  <si>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</si>
  <si>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</si>
  <si>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</si>
  <si>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</si>
  <si>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</si>
  <si>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</si>
  <si>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</si>
  <si>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</si>
  <si>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</si>
  <si>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</si>
  <si>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</si>
  <si>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</si>
  <si>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</si>
  <si>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</si>
  <si>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</si>
  <si>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</si>
  <si>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</si>
  <si>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</si>
  <si>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</si>
  <si>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</si>
  <si>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</si>
  <si>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</si>
  <si>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</si>
  <si>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</si>
  <si>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</si>
  <si>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</si>
  <si>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</si>
  <si>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</si>
  <si>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</si>
  <si>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</si>
  <si>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</si>
  <si>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</si>
  <si>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</si>
  <si>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</si>
  <si>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</si>
  <si>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</si>
  <si>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</si>
  <si>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</si>
  <si>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</si>
  <si>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</si>
  <si>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</si>
  <si>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</si>
  <si>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</si>
  <si>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</si>
  <si>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</si>
  <si>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</si>
  <si>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</si>
  <si>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</si>
  <si>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</si>
  <si>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</si>
  <si>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</si>
  <si>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</si>
  <si>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</si>
  <si>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</si>
  <si>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</si>
  <si>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</si>
  <si>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</si>
  <si>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</si>
  <si>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</si>
  <si>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</si>
  <si>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</si>
  <si>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</si>
  <si>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</si>
  <si>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</si>
  <si>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</si>
  <si>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</si>
  <si>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</si>
  <si>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</si>
  <si>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</si>
  <si>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</si>
  <si>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</si>
  <si>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</si>
  <si>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</si>
  <si>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</si>
  <si>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</si>
  <si>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</si>
  <si>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</si>
  <si>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</si>
  <si>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</si>
  <si>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</si>
  <si>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</si>
  <si>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</si>
  <si>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</si>
  <si>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</si>
  <si>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</si>
  <si>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</si>
  <si>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</si>
  <si>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</si>
  <si>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</si>
  <si>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</si>
  <si>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</si>
  <si>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</si>
  <si>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</si>
  <si>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</si>
  <si>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</si>
  <si>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</si>
  <si>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</si>
  <si>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</si>
  <si>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</si>
  <si>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</si>
  <si>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</si>
  <si>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</si>
  <si>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</si>
  <si>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</si>
  <si>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</si>
  <si>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</si>
  <si>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</si>
  <si>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</si>
  <si>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</si>
  <si>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</si>
  <si>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</si>
  <si>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</si>
  <si>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</si>
  <si>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</si>
  <si>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</si>
  <si>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</si>
  <si>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</si>
  <si>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</si>
  <si>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</si>
  <si>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</si>
  <si>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</si>
  <si>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</si>
  <si>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</si>
  <si>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</si>
  <si>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</si>
  <si>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</si>
  <si>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</si>
  <si>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</si>
  <si>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</si>
  <si>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</si>
  <si>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</si>
  <si>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</si>
  <si>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</si>
  <si>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</si>
  <si>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</si>
  <si>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</si>
  <si>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</si>
  <si>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</si>
  <si>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</si>
  <si>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</si>
  <si>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</si>
  <si>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</si>
  <si>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</si>
  <si>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</si>
  <si>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</si>
  <si>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</si>
  <si>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</si>
  <si>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</si>
  <si>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</si>
  <si>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</si>
  <si>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</si>
  <si>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</si>
  <si>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</si>
  <si>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</si>
  <si>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</si>
  <si>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</si>
  <si>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</si>
  <si>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</si>
  <si>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</si>
  <si>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</si>
  <si>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</si>
  <si>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</si>
  <si>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</si>
  <si>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</si>
  <si>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</si>
  <si>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</si>
  <si>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</si>
  <si>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</si>
  <si>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</si>
  <si>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</si>
  <si>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</si>
  <si>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</si>
  <si>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</si>
  <si>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</si>
  <si>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</si>
  <si>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</si>
  <si>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</si>
  <si>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</si>
  <si>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</si>
  <si>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</si>
  <si>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</si>
  <si>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</si>
  <si>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</si>
  <si>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</si>
  <si>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</si>
  <si>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</si>
  <si>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</si>
  <si>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</si>
  <si>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</si>
  <si>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</si>
  <si>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</si>
  <si>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</si>
  <si>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</si>
  <si>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</si>
  <si>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</si>
  <si>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</si>
  <si>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</si>
  <si>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</si>
  <si>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</si>
  <si>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</si>
  <si>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</si>
  <si>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</si>
  <si>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</si>
  <si>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</si>
  <si>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</si>
  <si>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</si>
  <si>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</si>
  <si>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</si>
  <si>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</si>
  <si>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</si>
  <si>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</si>
  <si>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</si>
  <si>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</si>
  <si>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</si>
  <si>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</si>
  <si>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</si>
  <si>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</si>
  <si>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</si>
  <si>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</si>
  <si>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</si>
  <si>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</si>
  <si>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</si>
  <si>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</si>
  <si>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</si>
  <si>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</si>
  <si>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</si>
  <si>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</si>
  <si>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</si>
  <si>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</si>
  <si>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</si>
  <si>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</si>
  <si>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</si>
  <si>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</si>
  <si>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</si>
  <si>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</si>
  <si>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</si>
  <si>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</si>
  <si>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</si>
  <si>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</si>
  <si>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</si>
  <si>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</si>
  <si>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</si>
  <si>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</si>
  <si>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</si>
  <si>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</si>
  <si>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</si>
  <si>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</si>
  <si>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</si>
  <si>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</si>
  <si>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</si>
  <si>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</si>
  <si>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</si>
  <si>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</si>
  <si>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</si>
  <si>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</si>
  <si>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</si>
  <si>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</si>
  <si>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</si>
  <si>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</si>
  <si>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</si>
  <si>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</si>
  <si>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</si>
  <si>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</si>
  <si>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</si>
  <si>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</si>
  <si>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</si>
  <si>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</si>
  <si>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</si>
  <si>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</si>
  <si>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</si>
  <si>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</si>
  <si>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</si>
  <si>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</si>
  <si>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</si>
  <si>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</si>
  <si>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</si>
  <si>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</si>
  <si>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</si>
  <si>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</si>
  <si>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</si>
  <si>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</si>
  <si>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</si>
  <si>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</si>
  <si>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</si>
  <si>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</si>
  <si>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</si>
  <si>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</si>
  <si>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</si>
  <si>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</si>
  <si>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</si>
  <si>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</si>
  <si>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</si>
  <si>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</si>
  <si>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</si>
  <si>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</si>
  <si>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</si>
  <si>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</si>
  <si>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</si>
  <si>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</si>
  <si>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</si>
  <si>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</si>
  <si>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</si>
  <si>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</si>
  <si>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</si>
  <si>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</si>
  <si>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</si>
  <si>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</si>
  <si>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</si>
  <si>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</si>
  <si>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</si>
  <si>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</si>
  <si>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</si>
  <si>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</si>
  <si>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</si>
  <si>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</si>
  <si>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</si>
  <si>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</si>
  <si>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</si>
  <si>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</si>
  <si>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</si>
  <si>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</si>
  <si>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</si>
  <si>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</si>
  <si>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</si>
  <si>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</si>
  <si>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</si>
  <si>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</si>
  <si>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</si>
  <si>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</si>
  <si>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</si>
  <si>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</si>
  <si>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</si>
  <si>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</si>
  <si>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</si>
  <si>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</si>
  <si>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</si>
  <si>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</si>
  <si>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</si>
  <si>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</si>
  <si>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</si>
  <si>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</si>
  <si>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</si>
  <si>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</si>
  <si>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</si>
  <si>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</si>
  <si>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</si>
  <si>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</si>
  <si>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</si>
  <si>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</si>
  <si>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</si>
  <si>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</si>
  <si>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</si>
  <si>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</si>
  <si>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</si>
  <si>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</si>
  <si>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</si>
  <si>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</si>
  <si>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</si>
  <si>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</si>
  <si>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</si>
  <si>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</si>
  <si>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</si>
  <si>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</si>
  <si>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</si>
  <si>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</si>
  <si>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</si>
  <si>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</si>
  <si>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</si>
  <si>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</si>
  <si>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</si>
  <si>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</si>
  <si>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</si>
  <si>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</si>
  <si>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</si>
  <si>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</si>
  <si>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</si>
  <si>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</si>
  <si>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</si>
  <si>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</si>
  <si>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</si>
  <si>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</si>
  <si>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</si>
  <si>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</si>
  <si>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</si>
  <si>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</si>
  <si>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</si>
  <si>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</si>
  <si>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</si>
  <si>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</si>
  <si>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</si>
  <si>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</si>
  <si>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</si>
  <si>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</si>
  <si>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</si>
  <si>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</si>
  <si>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</si>
  <si>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</si>
  <si>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</si>
  <si>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</si>
  <si>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</si>
  <si>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</si>
  <si>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</si>
  <si>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</si>
  <si>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</si>
  <si>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</si>
  <si>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</si>
  <si>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</si>
  <si>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</si>
  <si>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</si>
  <si>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</si>
  <si>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</si>
  <si>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</si>
  <si>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</si>
  <si>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</si>
  <si>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</si>
  <si>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</si>
  <si>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</si>
  <si>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</si>
  <si>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</si>
  <si>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</si>
  <si>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</si>
  <si>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</si>
  <si>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</si>
  <si>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</si>
  <si>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</si>
  <si>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</si>
  <si>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</si>
  <si>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</si>
  <si>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</si>
  <si>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</si>
  <si>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</si>
  <si>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</si>
  <si>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</si>
  <si>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</si>
  <si>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</si>
  <si>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</si>
  <si>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</si>
  <si>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</si>
  <si>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</si>
  <si>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</si>
  <si>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</si>
  <si>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</si>
  <si>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</si>
  <si>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</si>
  <si>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</si>
  <si>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</si>
  <si>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</si>
  <si>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</si>
  <si>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</si>
  <si>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</si>
  <si>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</si>
  <si>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</si>
  <si>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</si>
  <si>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</si>
  <si>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</si>
  <si>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</si>
  <si>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</si>
  <si>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</si>
  <si>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</si>
  <si>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</si>
  <si>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</si>
  <si>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</si>
  <si>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</si>
  <si>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</si>
  <si>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</si>
  <si>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</si>
  <si>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</si>
  <si>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</si>
  <si>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</si>
  <si>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</si>
  <si>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</si>
  <si>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</si>
  <si>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</si>
  <si>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</si>
  <si>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</si>
  <si>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</si>
  <si>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</si>
  <si>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</si>
  <si>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</si>
  <si>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</si>
  <si>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</si>
  <si>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</si>
  <si>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</si>
  <si>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</si>
  <si>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</si>
  <si>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</si>
  <si>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</si>
  <si>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</si>
  <si>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</si>
  <si>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</si>
  <si>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</si>
  <si>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</si>
  <si>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</si>
  <si>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</si>
  <si>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</si>
  <si>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</si>
  <si>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</si>
  <si>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</si>
  <si>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</si>
  <si>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</si>
  <si>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</si>
  <si>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</si>
  <si>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</si>
  <si>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</si>
  <si>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</si>
  <si>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</si>
  <si>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</si>
  <si>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</si>
  <si>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</si>
  <si>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</si>
  <si>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</si>
  <si>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</si>
  <si>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</si>
  <si>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</si>
  <si>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</si>
  <si>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</si>
  <si>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</si>
  <si>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</si>
  <si>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</si>
  <si>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</si>
  <si>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</si>
  <si>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</si>
  <si>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</si>
  <si>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</si>
  <si>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</si>
  <si>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</si>
  <si>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</si>
  <si>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</si>
  <si>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</si>
  <si>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</si>
  <si>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</si>
  <si>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</si>
  <si>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</si>
  <si>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</si>
  <si>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</si>
  <si>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</si>
  <si>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</si>
  <si>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</si>
  <si>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</si>
  <si>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</si>
  <si>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</si>
  <si>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</si>
  <si>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</si>
  <si>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</si>
  <si>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</si>
  <si>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</si>
  <si>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</si>
  <si>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</si>
  <si>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</si>
  <si>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</si>
  <si>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</si>
  <si>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</si>
  <si>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</si>
  <si>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</si>
  <si>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</si>
  <si>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</si>
  <si>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</si>
  <si>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</si>
  <si>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</si>
  <si>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</si>
  <si>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</si>
  <si>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</si>
  <si>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</si>
  <si>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</si>
  <si>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</si>
  <si>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</si>
  <si>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</si>
  <si>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</si>
  <si>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</si>
  <si>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</si>
  <si>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</si>
  <si>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</si>
  <si>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</si>
  <si>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</si>
  <si>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</si>
  <si>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</si>
  <si>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</si>
  <si>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</si>
  <si>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</si>
  <si>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</si>
  <si>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</si>
  <si>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</si>
  <si>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</si>
  <si>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</si>
  <si>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</si>
  <si>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</si>
  <si>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</si>
  <si>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</si>
  <si>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</si>
  <si>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</si>
  <si>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</si>
  <si>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</si>
  <si>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</si>
  <si>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</si>
  <si>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</si>
  <si>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</si>
  <si>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</si>
  <si>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</si>
  <si>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</si>
  <si>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</si>
  <si>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</si>
  <si>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</si>
  <si>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</si>
  <si>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</si>
  <si>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</si>
  <si>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</si>
  <si>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</si>
  <si>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</si>
  <si>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</si>
  <si>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</si>
  <si>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</si>
  <si>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</si>
  <si>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</si>
  <si>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</si>
  <si>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</si>
  <si>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</si>
  <si>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</si>
  <si>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</si>
  <si>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</si>
  <si>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</si>
  <si>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</si>
  <si>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</si>
  <si>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</si>
  <si>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</si>
  <si>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</si>
  <si>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</si>
  <si>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</si>
  <si>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</si>
  <si>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</si>
  <si>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</si>
  <si>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</si>
  <si>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</si>
  <si>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</si>
  <si>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</si>
  <si>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</si>
  <si>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</si>
  <si>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</si>
  <si>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</si>
  <si>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</si>
  <si>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</si>
  <si>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</si>
  <si>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</si>
  <si>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</si>
  <si>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</si>
  <si>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</si>
  <si>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</si>
  <si>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</si>
  <si>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</si>
  <si>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</si>
  <si>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</si>
  <si>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</si>
  <si>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</si>
  <si>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</si>
  <si>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</si>
  <si>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</si>
  <si>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</si>
  <si>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</si>
  <si>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</si>
  <si>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</si>
  <si>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</si>
  <si>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</si>
  <si>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</si>
  <si>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</si>
  <si>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</si>
  <si>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</si>
  <si>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</si>
  <si>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</si>
  <si>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</si>
  <si>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</si>
  <si>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</si>
  <si>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</si>
  <si>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</si>
  <si>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</si>
  <si>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</si>
  <si>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</si>
  <si>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</si>
  <si>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</si>
  <si>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</si>
  <si>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</si>
  <si>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</si>
  <si>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</si>
  <si>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</si>
  <si>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</si>
  <si>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</si>
  <si>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</si>
  <si>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</si>
  <si>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</si>
  <si>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</si>
  <si>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</si>
  <si>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</si>
  <si>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</si>
  <si>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</si>
  <si>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</si>
  <si>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</si>
  <si>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</si>
  <si>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</si>
  <si>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</si>
  <si>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</si>
  <si>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</si>
  <si>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</si>
  <si>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</si>
  <si>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</si>
  <si>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</si>
  <si>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</si>
  <si>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</si>
  <si>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</si>
  <si>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</si>
  <si>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</si>
  <si>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</si>
  <si>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</si>
  <si>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</si>
  <si>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</si>
  <si>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</si>
  <si>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</si>
  <si>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</si>
  <si>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</si>
  <si>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</si>
  <si>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</si>
  <si>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</si>
  <si>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</si>
  <si>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</si>
  <si>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</si>
  <si>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</si>
  <si>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</si>
  <si>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</si>
  <si>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</si>
  <si>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</si>
  <si>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</si>
  <si>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</si>
  <si>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</si>
  <si>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</si>
  <si>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</si>
  <si>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</si>
  <si>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</si>
  <si>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</si>
  <si>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</si>
  <si>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</si>
  <si>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</si>
  <si>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</si>
  <si>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</si>
  <si>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</si>
  <si>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</si>
  <si>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</si>
  <si>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</si>
  <si>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</si>
  <si>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</si>
  <si>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</si>
  <si>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</si>
  <si>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</si>
  <si>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</si>
  <si>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</si>
  <si>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</si>
  <si>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</si>
  <si>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</si>
  <si>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</si>
  <si>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</si>
  <si>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</si>
  <si>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</si>
  <si>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</si>
  <si>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</si>
  <si>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</si>
  <si>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</si>
  <si>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</si>
  <si>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</si>
  <si>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</si>
  <si>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</si>
  <si>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</si>
  <si>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</si>
  <si>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</si>
  <si>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</si>
  <si>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</si>
  <si>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</si>
  <si>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</si>
  <si>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</si>
  <si>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</si>
  <si>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</si>
  <si>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</si>
  <si>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</si>
  <si>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</si>
  <si>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</si>
  <si>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</si>
  <si>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</si>
  <si>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</si>
  <si>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</si>
  <si>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</si>
  <si>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</si>
  <si>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</si>
  <si>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</si>
  <si>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</si>
  <si>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</si>
  <si>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</si>
  <si>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</si>
  <si>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</si>
  <si>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</si>
  <si>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</si>
  <si>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</si>
  <si>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</si>
  <si>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</si>
  <si>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</si>
  <si>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</si>
  <si>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</si>
  <si>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</si>
  <si>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</si>
  <si>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</si>
  <si>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</si>
  <si>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</si>
  <si>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</si>
  <si>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</si>
  <si>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</si>
  <si>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</si>
  <si>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</si>
  <si>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</si>
  <si>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</si>
  <si>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</si>
  <si>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</si>
  <si>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</si>
  <si>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</si>
  <si>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</si>
  <si>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</si>
  <si>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</si>
  <si>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</si>
  <si>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</si>
  <si>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</si>
  <si>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</si>
  <si>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</si>
  <si>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</si>
  <si>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</si>
  <si>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</si>
  <si>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</si>
  <si>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</si>
  <si>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</si>
  <si>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</si>
  <si>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</si>
  <si>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</si>
  <si>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</si>
  <si>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</si>
  <si>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</si>
  <si>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</si>
  <si>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</si>
  <si>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</si>
  <si>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</si>
  <si>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</si>
  <si>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</si>
  <si>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</si>
  <si>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</si>
  <si>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</si>
  <si>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</si>
  <si>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</si>
  <si>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</si>
  <si>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</si>
  <si>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</si>
  <si>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</si>
  <si>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</si>
  <si>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</si>
  <si>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</si>
  <si>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</si>
  <si>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</si>
  <si>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</si>
  <si>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</si>
  <si>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</si>
  <si>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</si>
  <si>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</si>
  <si>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</si>
  <si>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</si>
  <si>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</si>
  <si>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</si>
  <si>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</si>
  <si>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</si>
  <si>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</si>
  <si>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</si>
  <si>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</si>
  <si>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</si>
  <si>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</si>
  <si>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</si>
  <si>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</si>
  <si>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</si>
  <si>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</si>
  <si>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</si>
  <si>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</si>
  <si>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</si>
  <si>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</si>
  <si>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</si>
  <si>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</si>
  <si>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</si>
  <si>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</si>
  <si>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</si>
  <si>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</si>
  <si>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</si>
  <si>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</si>
  <si>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</si>
  <si>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</si>
  <si>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</si>
  <si>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</si>
  <si>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</si>
  <si>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</si>
  <si>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</si>
  <si>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</si>
  <si>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</si>
  <si>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</si>
  <si>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</si>
  <si>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</si>
  <si>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</si>
  <si>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</si>
  <si>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</si>
  <si>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</si>
  <si>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</si>
  <si>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</si>
  <si>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</si>
  <si>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</si>
  <si>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</si>
  <si>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</si>
  <si>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</si>
  <si>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</si>
  <si>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</si>
  <si>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</si>
  <si>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</si>
  <si>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</si>
  <si>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</si>
  <si>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</si>
  <si>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</si>
  <si>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</si>
  <si>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</si>
  <si>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</si>
  <si>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</si>
  <si>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</si>
  <si>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</si>
  <si>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</si>
  <si>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</si>
  <si>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</si>
  <si>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</si>
  <si>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</si>
  <si>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</si>
  <si>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</si>
  <si>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</si>
  <si>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</si>
  <si>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</si>
  <si>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</si>
  <si>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</si>
  <si>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</si>
  <si>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</si>
  <si>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</si>
  <si>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</si>
  <si>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</si>
  <si>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</si>
  <si>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</si>
  <si>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</si>
  <si>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</si>
  <si>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</si>
  <si>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</si>
  <si>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</si>
  <si>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</si>
  <si>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</si>
  <si>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</si>
  <si>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</si>
  <si>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</si>
  <si>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</si>
  <si>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</si>
  <si>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</si>
  <si>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</si>
  <si>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</si>
  <si>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</si>
  <si>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</si>
  <si>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</si>
  <si>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</si>
  <si>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</si>
  <si>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</si>
  <si>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</si>
  <si>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</si>
  <si>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</si>
  <si>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</si>
  <si>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</si>
  <si>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</si>
  <si>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</si>
  <si>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</si>
  <si>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</si>
  <si>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</si>
  <si>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</si>
  <si>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</si>
  <si>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</si>
  <si>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</si>
  <si>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</si>
  <si>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</si>
  <si>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</si>
  <si>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</si>
  <si>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</si>
  <si>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</si>
  <si>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</si>
  <si>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</si>
  <si>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</si>
  <si>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</si>
  <si>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</si>
  <si>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</si>
  <si>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</si>
  <si>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</si>
  <si>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</si>
  <si>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</si>
  <si>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</si>
  <si>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</si>
  <si>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</si>
  <si>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</si>
  <si>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</si>
  <si>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</si>
  <si>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</si>
  <si>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</si>
  <si>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</si>
  <si>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</si>
  <si>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</si>
  <si>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</si>
  <si>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</si>
  <si>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</si>
  <si>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</si>
  <si>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</si>
  <si>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</si>
  <si>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</si>
  <si>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</si>
  <si>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</si>
  <si>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</si>
  <si>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</si>
  <si>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</si>
  <si>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</si>
  <si>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</si>
  <si>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</si>
  <si>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</si>
  <si>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</si>
  <si>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</si>
  <si>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</si>
  <si>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</si>
  <si>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</si>
  <si>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</si>
  <si>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</si>
  <si>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</si>
  <si>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</si>
  <si>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</si>
  <si>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</si>
  <si>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</si>
  <si>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</si>
  <si>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</si>
  <si>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</si>
  <si>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</si>
  <si>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</si>
  <si>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</si>
  <si>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</si>
  <si>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</si>
  <si>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</si>
  <si>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</si>
  <si>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</si>
  <si>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</si>
  <si>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</si>
  <si>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</si>
  <si>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</si>
  <si>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</si>
  <si>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</si>
  <si>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</si>
  <si>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</si>
  <si>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</si>
  <si>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</si>
  <si>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</si>
  <si>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</si>
  <si>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</si>
  <si>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</si>
  <si>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</si>
  <si>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</si>
  <si>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</si>
  <si>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</si>
  <si>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</si>
  <si>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</si>
  <si>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</si>
  <si>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</si>
  <si>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</si>
  <si>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</si>
  <si>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</si>
  <si>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</si>
  <si>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</si>
  <si>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</si>
  <si>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</si>
  <si>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</si>
  <si>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</si>
  <si>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</si>
  <si>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</si>
  <si>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</si>
  <si>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</si>
  <si>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</si>
  <si>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</si>
  <si>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</si>
  <si>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</si>
  <si>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</si>
  <si>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</si>
  <si>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</si>
  <si>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</si>
  <si>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</si>
  <si>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</si>
  <si>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</si>
  <si>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</si>
  <si>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</si>
  <si>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</si>
  <si>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</si>
  <si>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</si>
  <si>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</si>
  <si>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</si>
  <si>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</si>
  <si>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</si>
  <si>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</si>
  <si>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</si>
  <si>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</si>
  <si>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</si>
  <si>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</si>
  <si>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</si>
  <si>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</si>
  <si>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</si>
  <si>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</si>
  <si>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</si>
  <si>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</si>
  <si>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</si>
  <si>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</si>
  <si>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</si>
  <si>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</si>
  <si>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</si>
  <si>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</si>
  <si>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</si>
  <si>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</si>
  <si>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</si>
  <si>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</si>
  <si>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</si>
  <si>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</si>
  <si>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</si>
  <si>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</si>
  <si>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</si>
  <si>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</si>
  <si>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</si>
  <si>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</si>
  <si>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</si>
  <si>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</si>
  <si>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</si>
  <si>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</si>
  <si>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</si>
  <si>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</si>
  <si>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</si>
  <si>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</si>
  <si>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</si>
  <si>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</si>
  <si>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</si>
  <si>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</si>
  <si>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</si>
  <si>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</si>
  <si>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</si>
  <si>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</si>
  <si>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</si>
  <si>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</si>
  <si>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</si>
  <si>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</si>
  <si>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</si>
  <si>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</si>
  <si>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</si>
  <si>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</si>
  <si>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</si>
  <si>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</si>
  <si>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</si>
  <si>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</si>
  <si>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</si>
  <si>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</si>
  <si>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</si>
  <si>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</si>
  <si>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</si>
  <si>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</si>
  <si>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</si>
  <si>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</si>
  <si>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</si>
  <si>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</si>
  <si>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</si>
  <si>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</si>
  <si>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</si>
  <si>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</si>
  <si>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</si>
  <si>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</si>
  <si>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</si>
  <si>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</si>
  <si>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</si>
  <si>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</si>
  <si>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</si>
  <si>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</si>
  <si>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</si>
  <si>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</si>
  <si>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</si>
  <si>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</si>
  <si>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</si>
  <si>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</si>
  <si>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</si>
  <si>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</si>
  <si>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</si>
  <si>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</si>
  <si>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</si>
  <si>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</si>
  <si>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</si>
  <si>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</si>
  <si>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</si>
  <si>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</si>
  <si>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</si>
  <si>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</si>
  <si>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</si>
  <si>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</si>
  <si>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</si>
  <si>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</si>
  <si>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</si>
  <si>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</si>
  <si>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</si>
  <si>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</si>
  <si>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</si>
  <si>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</si>
  <si>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</si>
  <si>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</si>
  <si>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</si>
  <si>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</si>
  <si>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</si>
  <si>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</si>
  <si>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</si>
  <si>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</si>
  <si>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</si>
  <si>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</si>
  <si>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</si>
  <si>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</si>
  <si>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</si>
  <si>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</si>
  <si>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</si>
  <si>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</si>
  <si>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</si>
  <si>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</si>
  <si>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</si>
  <si>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</si>
  <si>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</si>
  <si>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</si>
  <si>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</si>
  <si>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</si>
  <si>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</si>
  <si>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</si>
  <si>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</si>
  <si>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</si>
  <si>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</si>
  <si>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</si>
  <si>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</si>
  <si>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</si>
  <si>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</si>
  <si>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</si>
  <si>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</si>
  <si>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</si>
  <si>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</si>
  <si>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</si>
  <si>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</si>
  <si>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</si>
  <si>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</si>
  <si>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</si>
  <si>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</si>
  <si>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</si>
  <si>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</si>
  <si>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</si>
  <si>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</si>
  <si>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</si>
  <si>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</si>
  <si>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</si>
  <si>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</si>
  <si>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</si>
  <si>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</si>
  <si>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</si>
  <si>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</si>
  <si>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</si>
  <si>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</si>
  <si>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</si>
  <si>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</si>
  <si>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</si>
  <si>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</si>
  <si>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</si>
  <si>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</si>
  <si>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</si>
  <si>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</si>
  <si>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</si>
  <si>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</si>
  <si>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</si>
  <si>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</si>
  <si>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</si>
  <si>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</si>
  <si>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</si>
  <si>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</si>
  <si>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</si>
  <si>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</si>
  <si>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</si>
  <si>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</si>
  <si>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</si>
  <si>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</si>
  <si>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</si>
  <si>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</si>
  <si>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</si>
  <si>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</si>
  <si>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</si>
  <si>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</si>
  <si>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</si>
  <si>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</si>
  <si>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</si>
  <si>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</si>
  <si>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</si>
  <si>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</si>
  <si>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</si>
  <si>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</si>
  <si>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</si>
  <si>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</si>
  <si>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</si>
  <si>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</si>
  <si>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</si>
  <si>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</si>
  <si>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</si>
  <si>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</si>
  <si>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</si>
  <si>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</si>
  <si>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</si>
  <si>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</si>
  <si>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</si>
  <si>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</si>
  <si>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</si>
  <si>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</si>
  <si>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</si>
  <si>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</si>
  <si>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</si>
  <si>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</si>
  <si>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</si>
  <si>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</si>
  <si>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</si>
  <si>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</si>
  <si>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</si>
  <si>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</si>
  <si>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</si>
  <si>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</si>
  <si>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</si>
  <si>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</si>
  <si>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</si>
  <si>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</si>
  <si>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</si>
  <si>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</si>
  <si>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</si>
  <si>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</si>
  <si>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</si>
  <si>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</si>
  <si>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</si>
  <si>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</si>
  <si>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</si>
  <si>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</si>
  <si>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</si>
  <si>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</si>
  <si>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</si>
  <si>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</si>
  <si>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</si>
  <si>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</si>
  <si>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</si>
  <si>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</si>
  <si>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</si>
  <si>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</si>
  <si>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</si>
  <si>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</si>
  <si>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</si>
  <si>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</si>
  <si>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</si>
  <si>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</si>
  <si>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</si>
  <si>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</si>
  <si>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</si>
  <si>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</si>
  <si>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</si>
  <si>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</si>
  <si>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</si>
  <si>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</si>
  <si>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</si>
  <si>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</si>
  <si>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</si>
  <si>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</si>
  <si>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</si>
  <si>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</si>
  <si>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</si>
  <si>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</si>
  <si>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</si>
  <si>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</si>
  <si>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</si>
  <si>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</si>
  <si>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</si>
  <si>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</si>
  <si>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</si>
  <si>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</si>
  <si>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</si>
  <si>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</si>
  <si>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</si>
  <si>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</si>
  <si>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</si>
  <si>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</si>
  <si>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</si>
  <si>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</si>
  <si>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</si>
  <si>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</si>
  <si>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</si>
  <si>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</si>
  <si>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</si>
  <si>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</si>
  <si>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</si>
  <si>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</si>
  <si>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</si>
  <si>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</si>
  <si>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</si>
  <si>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</si>
  <si>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</si>
  <si>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</si>
  <si>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</si>
  <si>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</si>
  <si>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</si>
  <si>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</si>
  <si>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</si>
  <si>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</si>
  <si>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</si>
  <si>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</si>
  <si>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</si>
  <si>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</si>
  <si>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</si>
  <si>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</si>
  <si>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</si>
  <si>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</si>
  <si>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</si>
  <si>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</si>
  <si>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</si>
  <si>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</si>
  <si>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</si>
  <si>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</si>
  <si>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</si>
  <si>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</si>
  <si>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</si>
  <si>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</si>
  <si>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</si>
  <si>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</si>
  <si>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</si>
  <si>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</si>
  <si>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</si>
  <si>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</si>
  <si>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</si>
  <si>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</si>
  <si>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</si>
  <si>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</si>
  <si>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</si>
  <si>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</si>
  <si>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</si>
  <si>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</si>
  <si>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</si>
  <si>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</si>
  <si>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</si>
  <si>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</si>
  <si>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</si>
  <si>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</si>
  <si>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</si>
  <si>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</si>
  <si>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</si>
  <si>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</si>
  <si>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</si>
  <si>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</si>
  <si>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</si>
  <si>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</si>
  <si>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</si>
  <si>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</si>
  <si>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</si>
  <si>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</si>
  <si>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</si>
  <si>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</si>
  <si>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</si>
  <si>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</si>
  <si>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</si>
  <si>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</si>
  <si>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</si>
  <si>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</si>
  <si>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</si>
  <si>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</si>
  <si>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</si>
  <si>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</si>
  <si>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</si>
  <si>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</si>
  <si>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</si>
  <si>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</si>
  <si>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</si>
  <si>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</si>
  <si>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</si>
  <si>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</si>
  <si>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</si>
  <si>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</si>
  <si>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</si>
  <si>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</si>
  <si>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</si>
  <si>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</si>
  <si>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</si>
  <si>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</si>
  <si>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</si>
  <si>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</si>
  <si>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</si>
  <si>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</si>
  <si>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</si>
  <si>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</si>
  <si>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</si>
  <si>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</si>
  <si>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</si>
  <si>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</si>
  <si>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</si>
  <si>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</si>
  <si>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</si>
  <si>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</si>
  <si>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</si>
  <si>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</si>
  <si>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</si>
  <si>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</si>
  <si>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</si>
  <si>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</si>
  <si>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</si>
  <si>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</si>
  <si>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</si>
  <si>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</si>
  <si>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</si>
  <si>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</si>
  <si>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</si>
  <si>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</si>
  <si>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</si>
  <si>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</si>
  <si>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</si>
  <si>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</si>
  <si>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</si>
  <si>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</si>
  <si>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</si>
  <si>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</si>
  <si>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</si>
  <si>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</si>
  <si>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</si>
  <si>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</si>
  <si>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</si>
  <si>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</si>
  <si>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</si>
  <si>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</si>
  <si>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</si>
  <si>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</si>
  <si>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</si>
  <si>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</si>
  <si>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</si>
  <si>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</si>
  <si>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</si>
  <si>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</si>
  <si>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</si>
  <si>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</si>
  <si>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</si>
  <si>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</si>
  <si>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</si>
  <si>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</si>
  <si>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</si>
  <si>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</si>
  <si>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</si>
  <si>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</si>
  <si>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</si>
  <si>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</si>
  <si>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</si>
  <si>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</si>
  <si>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</si>
  <si>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</si>
  <si>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</si>
  <si>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</si>
  <si>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</si>
  <si>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</si>
  <si>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</si>
  <si>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</si>
  <si>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</si>
  <si>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</si>
  <si>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</si>
  <si>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</si>
  <si>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</si>
  <si>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</si>
  <si>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</si>
  <si>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</si>
  <si>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</si>
  <si>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</si>
  <si>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</si>
  <si>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</si>
  <si>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</si>
  <si>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</si>
  <si>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</si>
  <si>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</si>
  <si>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</si>
  <si>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</si>
  <si>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</si>
  <si>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</si>
  <si>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</si>
  <si>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</si>
  <si>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</si>
  <si>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</si>
  <si>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</si>
  <si>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</si>
  <si>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</si>
  <si>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</si>
  <si>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</si>
  <si>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</si>
  <si>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</si>
  <si>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</si>
  <si>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</si>
  <si>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</si>
  <si>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</si>
  <si>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</si>
  <si>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</si>
  <si>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</si>
  <si>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</si>
  <si>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</si>
  <si>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</si>
  <si>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</si>
  <si>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</si>
  <si>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</si>
  <si>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</si>
  <si>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</si>
  <si>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</si>
  <si>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</si>
  <si>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</si>
  <si>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</si>
  <si>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</si>
  <si>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</si>
  <si>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</si>
  <si>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</si>
  <si>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</si>
  <si>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</si>
  <si>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</si>
  <si>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</si>
  <si>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</si>
  <si>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</si>
  <si>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</si>
  <si>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</si>
  <si>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</si>
  <si>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</si>
  <si>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</si>
  <si>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</si>
  <si>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</si>
  <si>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</si>
  <si>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</si>
  <si>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</si>
  <si>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</si>
  <si>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</si>
  <si>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</si>
  <si>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</si>
  <si>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</si>
  <si>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</si>
  <si>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</si>
  <si>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</si>
  <si>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</si>
  <si>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</si>
  <si>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</si>
  <si>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</si>
  <si>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</si>
  <si>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</si>
  <si>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</si>
  <si>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</si>
  <si>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</si>
  <si>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</si>
  <si>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</si>
  <si>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</si>
  <si>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</si>
  <si>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</si>
  <si>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</si>
  <si>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</si>
  <si>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</si>
  <si>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</si>
  <si>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</si>
  <si>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</si>
  <si>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</si>
  <si>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</si>
  <si>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</si>
  <si>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</si>
  <si>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</si>
  <si>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</si>
  <si>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</si>
  <si>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</si>
  <si>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</si>
  <si>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</si>
  <si>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</si>
  <si>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</si>
  <si>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</si>
  <si>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</si>
  <si>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</si>
  <si>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</si>
  <si>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</si>
  <si>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</si>
  <si>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</si>
  <si>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</si>
  <si>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</si>
  <si>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</si>
  <si>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</si>
  <si>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</si>
  <si>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</si>
  <si>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</si>
  <si>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</si>
  <si>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</si>
  <si>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</si>
  <si>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</si>
  <si>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</si>
  <si>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</si>
  <si>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</si>
  <si>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</si>
  <si>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</si>
  <si>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</si>
  <si>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</si>
  <si>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</si>
  <si>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</si>
  <si>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</si>
  <si>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</si>
  <si>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</si>
  <si>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</si>
  <si>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</si>
  <si>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</si>
  <si>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</si>
  <si>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</si>
  <si>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</si>
  <si>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</si>
  <si>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</si>
  <si>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</si>
  <si>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</si>
  <si>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</si>
  <si>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</si>
  <si>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</si>
  <si>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</si>
  <si>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</si>
  <si>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</si>
  <si>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</si>
  <si>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</si>
  <si>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</si>
  <si>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</si>
  <si>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</si>
  <si>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</si>
  <si>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</si>
  <si>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</si>
  <si>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</si>
  <si>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</si>
  <si>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</si>
  <si>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</si>
  <si>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</si>
  <si>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</si>
  <si>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</si>
  <si>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</si>
  <si>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</si>
  <si>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</si>
  <si>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</si>
  <si>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</si>
  <si>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</si>
  <si>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</si>
  <si>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</si>
  <si>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</si>
  <si>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</si>
  <si>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</si>
  <si>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</si>
  <si>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</si>
  <si>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</si>
  <si>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</si>
  <si>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</si>
  <si>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</si>
  <si>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</si>
  <si>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</si>
  <si>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</si>
  <si>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</si>
  <si>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</si>
  <si>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</si>
  <si>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</si>
  <si>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</si>
  <si>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</si>
  <si>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</si>
  <si>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</si>
  <si>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</si>
  <si>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</si>
  <si>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</si>
  <si>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</si>
  <si>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</si>
  <si>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</si>
  <si>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</si>
  <si>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</si>
  <si>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</si>
  <si>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</si>
  <si>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</si>
  <si>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</si>
  <si>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</si>
  <si>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</si>
  <si>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</si>
  <si>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</si>
  <si>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</si>
  <si>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</si>
  <si>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</si>
  <si>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</si>
  <si>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</si>
  <si>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</si>
  <si>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</si>
  <si>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</si>
  <si>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</si>
  <si>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</si>
  <si>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</si>
  <si>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</si>
  <si>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</si>
  <si>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</si>
  <si>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</si>
  <si>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</si>
  <si>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</si>
  <si>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</si>
  <si>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</si>
  <si>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</si>
  <si>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</si>
  <si>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</si>
  <si>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</si>
  <si>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</si>
  <si>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</si>
  <si>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</si>
  <si>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</si>
  <si>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</si>
  <si>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</si>
  <si>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</si>
  <si>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</si>
  <si>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</si>
  <si>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</si>
  <si>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</si>
  <si>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</si>
  <si>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</si>
  <si>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</si>
  <si>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</si>
  <si>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</si>
  <si>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</si>
  <si>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</si>
  <si>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</si>
  <si>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</si>
  <si>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</si>
  <si>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</si>
  <si>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</si>
  <si>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</si>
  <si>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</si>
  <si>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</si>
  <si>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</si>
  <si>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</si>
  <si>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</si>
  <si>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</si>
  <si>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</si>
  <si>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</si>
  <si>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</si>
  <si>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</si>
  <si>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</si>
  <si>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</si>
  <si>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</si>
  <si>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</si>
  <si>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</si>
  <si>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</si>
  <si>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</si>
  <si>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</si>
  <si>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</si>
  <si>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</si>
  <si>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</si>
  <si>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</si>
  <si>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</si>
  <si>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</si>
  <si>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</si>
  <si>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</si>
  <si>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</si>
  <si>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</si>
  <si>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</si>
  <si>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</si>
  <si>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</si>
  <si>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</si>
  <si>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</si>
  <si>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</si>
  <si>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</si>
  <si>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</si>
  <si>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</si>
  <si>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</si>
  <si>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</si>
  <si>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</si>
  <si>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</si>
  <si>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</si>
  <si>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</si>
  <si>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</si>
  <si>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</si>
  <si>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</si>
  <si>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</si>
  <si>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</si>
  <si>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</si>
  <si>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</si>
  <si>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</si>
  <si>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</si>
  <si>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</si>
  <si>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</si>
  <si>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</si>
  <si>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</si>
  <si>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</si>
  <si>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</si>
  <si>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</si>
  <si>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</si>
  <si>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</si>
  <si>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</si>
  <si>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</si>
  <si>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</si>
  <si>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</si>
  <si>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</si>
  <si>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</si>
  <si>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</si>
  <si>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</si>
  <si>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</si>
  <si>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</si>
  <si>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</si>
  <si>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</si>
  <si>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</si>
  <si>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</si>
  <si>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</si>
  <si>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</si>
  <si>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</si>
  <si>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</si>
  <si>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</si>
  <si>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</si>
  <si>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</si>
  <si>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</si>
  <si>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</si>
  <si>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</si>
  <si>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</si>
  <si>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</si>
  <si>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</si>
  <si>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</si>
  <si>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</si>
  <si>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</si>
  <si>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</si>
  <si>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</si>
  <si>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</si>
  <si>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</si>
  <si>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</si>
  <si>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</si>
  <si>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</si>
  <si>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</si>
  <si>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</si>
  <si>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</si>
  <si>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</si>
  <si>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</si>
  <si>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</si>
  <si>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</si>
  <si>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</si>
  <si>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</si>
  <si>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</si>
  <si>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</si>
  <si>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</si>
  <si>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</si>
  <si>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</si>
  <si>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</si>
  <si>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</si>
  <si>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</si>
  <si>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</si>
  <si>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</si>
  <si>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</si>
  <si>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</si>
  <si>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</si>
  <si>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</si>
  <si>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</si>
  <si>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</si>
  <si>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</si>
  <si>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</si>
  <si>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</si>
  <si>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</si>
  <si>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</si>
  <si>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</si>
  <si>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</si>
  <si>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</si>
  <si>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</si>
  <si>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</si>
  <si>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</si>
  <si>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</si>
  <si>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</si>
  <si>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</si>
  <si>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</si>
  <si>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</si>
  <si>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</si>
  <si>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</si>
  <si>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</si>
  <si>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</si>
  <si>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</si>
  <si>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</si>
  <si>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</si>
  <si>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</si>
  <si>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</si>
  <si>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</si>
  <si>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</si>
  <si>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</si>
  <si>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</si>
  <si>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</si>
  <si>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</si>
  <si>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</si>
  <si>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</si>
  <si>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</si>
  <si>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</si>
  <si>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</si>
  <si>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</si>
  <si>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</si>
  <si>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</si>
  <si>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</si>
  <si>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</si>
  <si>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</si>
  <si>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</si>
  <si>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</si>
  <si>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</si>
  <si>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</si>
  <si>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</si>
  <si>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</si>
  <si>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</si>
  <si>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</si>
  <si>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</si>
  <si>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</si>
  <si>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</si>
  <si>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</si>
  <si>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</si>
  <si>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</si>
  <si>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</si>
  <si>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</si>
  <si>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</si>
  <si>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</si>
  <si>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</si>
  <si>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</si>
  <si>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</si>
  <si>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</si>
  <si>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</si>
  <si>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</si>
  <si>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</si>
  <si>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</si>
  <si>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</si>
  <si>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</si>
  <si>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</si>
  <si>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</si>
  <si>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</si>
  <si>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</si>
  <si>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</si>
  <si>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</si>
  <si>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</si>
  <si>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</si>
  <si>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</si>
  <si>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</si>
  <si>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</si>
  <si>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</si>
  <si>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</si>
  <si>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</si>
  <si>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</si>
  <si>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</si>
  <si>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</si>
  <si>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</si>
  <si>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</si>
  <si>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</si>
  <si>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</si>
  <si>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</si>
  <si>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</si>
  <si>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</si>
  <si>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</si>
  <si>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</si>
  <si>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</si>
  <si>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</si>
  <si>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</si>
  <si>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</si>
  <si>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</si>
  <si>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</si>
  <si>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</si>
  <si>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</si>
  <si>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</si>
  <si>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</si>
  <si>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</si>
  <si>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</si>
  <si>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</si>
  <si>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</si>
  <si>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</si>
  <si>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</si>
  <si>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</si>
  <si>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</si>
  <si>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</si>
  <si>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</si>
  <si>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</si>
  <si>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</si>
  <si>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</si>
  <si>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</si>
  <si>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</si>
  <si>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</si>
  <si>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</si>
  <si>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</si>
  <si>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</si>
  <si>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</si>
  <si>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</si>
  <si>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</si>
  <si>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</si>
  <si>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</si>
  <si>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</si>
  <si>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</si>
  <si>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</si>
  <si>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</si>
  <si>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</si>
  <si>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</si>
  <si>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</si>
  <si>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</si>
  <si>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</si>
  <si>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</si>
  <si>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</si>
  <si>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</si>
  <si>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</si>
  <si>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</si>
  <si>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</si>
  <si>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</si>
  <si>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</si>
  <si>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</si>
  <si>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</si>
  <si>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</si>
  <si>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</si>
  <si>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</si>
  <si>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</si>
  <si>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</si>
  <si>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</si>
  <si>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</si>
  <si>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</si>
  <si>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</si>
  <si>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</si>
  <si>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</si>
  <si>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</si>
  <si>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</si>
  <si>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</si>
  <si>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</si>
  <si>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</si>
  <si>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</si>
  <si>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</si>
  <si>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</si>
  <si>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</si>
  <si>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</si>
  <si>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</si>
  <si>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</si>
  <si>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</si>
  <si>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</si>
  <si>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</si>
  <si>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</si>
  <si>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</si>
  <si>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</si>
  <si>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</si>
  <si>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</si>
  <si>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</si>
  <si>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</si>
  <si>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</si>
  <si>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</si>
  <si>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</si>
  <si>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</si>
  <si>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</si>
  <si>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</si>
  <si>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</si>
  <si>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</si>
  <si>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</si>
  <si>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</si>
  <si>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</si>
  <si>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</si>
  <si>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</si>
  <si>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</si>
  <si>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</si>
  <si>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</si>
  <si>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</si>
  <si>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</si>
  <si>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</si>
  <si>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</si>
  <si>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</si>
  <si>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</si>
  <si>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</si>
  <si>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</si>
  <si>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</si>
  <si>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</si>
  <si>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</si>
  <si>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</si>
  <si>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</si>
  <si>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</si>
  <si>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</si>
  <si>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</si>
  <si>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</si>
  <si>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</si>
  <si>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</si>
  <si>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</si>
  <si>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</si>
  <si>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</si>
  <si>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</si>
  <si>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</si>
  <si>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</si>
  <si>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</si>
  <si>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</si>
  <si>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</si>
  <si>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</si>
  <si>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</si>
  <si>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</si>
  <si>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</si>
  <si>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</si>
  <si>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</si>
  <si>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</si>
  <si>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</si>
  <si>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</si>
  <si>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</si>
  <si>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</si>
  <si>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</si>
  <si>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</si>
  <si>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</si>
  <si>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</si>
  <si>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</si>
  <si>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</si>
  <si>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</si>
  <si>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</si>
  <si>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</si>
  <si>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</si>
  <si>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</si>
  <si>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</si>
  <si>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</si>
  <si>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</si>
  <si>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</si>
  <si>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</si>
  <si>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</si>
  <si>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</si>
  <si>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</si>
  <si>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</si>
  <si>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</si>
  <si>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</si>
  <si>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</si>
  <si>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</si>
  <si>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</si>
  <si>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</si>
  <si>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</si>
  <si>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</si>
  <si>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</si>
  <si>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</si>
  <si>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</si>
  <si>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</si>
  <si>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</si>
  <si>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</si>
  <si>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</si>
  <si>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</si>
  <si>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</si>
  <si>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</si>
  <si>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</si>
  <si>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</si>
  <si>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</si>
  <si>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</si>
  <si>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</si>
  <si>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</si>
  <si>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</si>
  <si>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</si>
  <si>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</si>
  <si>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</si>
  <si>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</si>
  <si>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</si>
  <si>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</si>
  <si>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</si>
  <si>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</si>
  <si>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</si>
  <si>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</si>
  <si>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</si>
  <si>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</si>
  <si>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</si>
  <si>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</si>
  <si>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</si>
  <si>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</si>
  <si>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</si>
  <si>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</si>
  <si>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</si>
  <si>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</si>
  <si>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</si>
  <si>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</si>
  <si>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</si>
  <si>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</si>
  <si>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</si>
  <si>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</si>
  <si>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</si>
  <si>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</si>
  <si>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</si>
  <si>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</si>
  <si>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</si>
  <si>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</si>
  <si>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</si>
  <si>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</si>
  <si>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</si>
  <si>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</si>
  <si>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</si>
  <si>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</si>
  <si>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</si>
  <si>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</si>
  <si>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</si>
  <si>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</si>
  <si>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</si>
  <si>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</si>
  <si>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</si>
  <si>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</si>
  <si>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</si>
  <si>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</si>
  <si>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</si>
  <si>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</si>
  <si>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</si>
  <si>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</si>
  <si>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</si>
  <si>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</si>
  <si>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</si>
  <si>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</si>
  <si>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</si>
  <si>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</si>
  <si>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</si>
  <si>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</si>
  <si>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</si>
  <si>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</si>
  <si>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</si>
  <si>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</si>
  <si>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</si>
  <si>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</si>
  <si>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</si>
  <si>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</si>
  <si>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</si>
  <si>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</si>
  <si>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</si>
  <si>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</si>
  <si>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</si>
  <si>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</si>
  <si>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</si>
  <si>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</si>
  <si>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</si>
  <si>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</si>
  <si>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</si>
  <si>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</si>
  <si>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</si>
  <si>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</si>
  <si>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</si>
  <si>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</si>
  <si>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</si>
  <si>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</si>
  <si>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</si>
  <si>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</si>
  <si>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</si>
  <si>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</si>
  <si>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</si>
  <si>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</si>
  <si>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</si>
  <si>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</si>
  <si>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</si>
  <si>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</si>
  <si>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</si>
  <si>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</si>
  <si>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</si>
  <si>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</si>
  <si>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</si>
  <si>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</si>
  <si>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</si>
  <si>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</si>
  <si>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</si>
  <si>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</si>
  <si>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</si>
  <si>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</si>
  <si>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</si>
  <si>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</si>
  <si>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</si>
  <si>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</si>
  <si>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</si>
  <si>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</si>
  <si>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</si>
  <si>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</si>
  <si>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</si>
  <si>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</si>
  <si>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</si>
  <si>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</si>
  <si>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</si>
  <si>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</si>
  <si>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</si>
  <si>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</si>
  <si>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</si>
  <si>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</si>
  <si>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</si>
  <si>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</si>
  <si>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</si>
  <si>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</si>
  <si>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</si>
  <si>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</si>
  <si>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</si>
  <si>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</si>
  <si>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</si>
  <si>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</si>
  <si>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</si>
  <si>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</si>
  <si>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</si>
  <si>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</si>
  <si>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</si>
  <si>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</si>
  <si>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</si>
  <si>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</si>
  <si>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</si>
  <si>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</si>
  <si>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</si>
  <si>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</si>
  <si>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</si>
  <si>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</si>
  <si>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</si>
  <si>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</si>
  <si>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</si>
  <si>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</si>
  <si>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</si>
  <si>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</si>
  <si>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</si>
  <si>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</si>
  <si>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</si>
  <si>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</si>
  <si>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</si>
  <si>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</si>
  <si>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</si>
  <si>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</si>
  <si>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</si>
  <si>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</si>
  <si>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</si>
  <si>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</si>
  <si>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</si>
  <si>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</si>
  <si>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</si>
  <si>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</si>
  <si>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</si>
  <si>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</si>
  <si>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</si>
  <si>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</si>
  <si>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</si>
  <si>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</si>
  <si>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</si>
  <si>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</si>
  <si>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</si>
  <si>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</si>
  <si>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</si>
  <si>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</si>
  <si>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</si>
  <si>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</si>
  <si>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</si>
  <si>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</si>
  <si>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</si>
  <si>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</si>
  <si>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</si>
  <si>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</si>
  <si>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</si>
  <si>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</si>
  <si>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</si>
  <si>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</si>
  <si>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</si>
  <si>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</si>
  <si>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</si>
  <si>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</si>
  <si>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</si>
  <si>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</si>
  <si>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</si>
  <si>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</si>
  <si>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</si>
  <si>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</si>
  <si>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</si>
  <si>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</si>
  <si>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</si>
  <si>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</si>
  <si>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</si>
  <si>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</si>
  <si>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</si>
  <si>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</si>
  <si>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</si>
  <si>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</si>
  <si>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</si>
  <si>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</si>
  <si>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</si>
  <si>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</si>
  <si>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</si>
  <si>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</si>
  <si>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</si>
  <si>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</si>
  <si>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</si>
  <si>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</si>
  <si>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</si>
  <si>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</si>
  <si>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</si>
  <si>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</si>
  <si>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</si>
  <si>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</si>
  <si>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</si>
  <si>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</si>
  <si>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</si>
  <si>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</si>
  <si>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</si>
  <si>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</si>
  <si>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</si>
  <si>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</si>
  <si>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</si>
  <si>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</si>
  <si>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</si>
  <si>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</si>
  <si>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</si>
  <si>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</si>
  <si>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</si>
  <si>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</si>
  <si>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</si>
  <si>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</si>
  <si>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</si>
  <si>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</si>
  <si>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</si>
  <si>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</si>
  <si>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</si>
  <si>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</si>
  <si>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</si>
  <si>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</si>
  <si>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</si>
  <si>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</si>
  <si>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</si>
  <si>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</si>
  <si>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</si>
  <si>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</si>
  <si>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</si>
  <si>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</si>
  <si>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</si>
  <si>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</si>
  <si>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</si>
  <si>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</si>
  <si>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</si>
  <si>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</si>
  <si>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</si>
  <si>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</si>
  <si>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</si>
  <si>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</si>
  <si>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</si>
  <si>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</si>
  <si>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</si>
  <si>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</si>
  <si>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</si>
  <si>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</si>
  <si>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</si>
  <si>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</si>
  <si>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</si>
  <si>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</si>
  <si>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</si>
  <si>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</si>
  <si>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</si>
  <si>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</si>
  <si>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</si>
  <si>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</si>
  <si>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</si>
  <si>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</si>
  <si>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</si>
  <si>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</si>
  <si>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</si>
  <si>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</si>
  <si>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</si>
  <si>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</si>
  <si>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</si>
  <si>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</si>
  <si>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</si>
  <si>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</si>
  <si>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</si>
  <si>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</si>
  <si>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</si>
  <si>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</si>
  <si>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</si>
  <si>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</si>
  <si>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</si>
  <si>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</si>
  <si>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</si>
  <si>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</si>
  <si>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</si>
  <si>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</si>
  <si>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</si>
  <si>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</si>
  <si>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</si>
  <si>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</si>
  <si>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</si>
  <si>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</si>
  <si>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</si>
  <si>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</si>
  <si>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</si>
  <si>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</si>
  <si>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</si>
  <si>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</si>
  <si>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</si>
  <si>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</si>
  <si>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</si>
  <si>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</si>
  <si>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</si>
  <si>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</si>
  <si>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</si>
  <si>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</si>
  <si>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</si>
  <si>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</si>
  <si>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</si>
  <si>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</si>
  <si>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</si>
  <si>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</si>
  <si>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</si>
  <si>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</si>
  <si>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</si>
  <si>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</si>
  <si>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</si>
  <si>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</si>
  <si>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</si>
  <si>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</si>
  <si>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</si>
  <si>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</si>
  <si>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</si>
  <si>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</si>
  <si>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</si>
  <si>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</si>
  <si>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</si>
  <si>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</si>
  <si>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</si>
  <si>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</si>
  <si>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</si>
  <si>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</si>
  <si>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</si>
  <si>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</si>
  <si>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</si>
  <si>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</si>
  <si>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</si>
  <si>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</si>
  <si>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</si>
  <si>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</si>
  <si>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</si>
  <si>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</si>
  <si>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</si>
  <si>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</si>
  <si>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</si>
  <si>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</si>
  <si>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</si>
  <si>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</si>
  <si>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</si>
  <si>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</si>
  <si>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</si>
  <si>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</si>
  <si>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</si>
  <si>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</si>
  <si>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</si>
  <si>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</si>
  <si>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</si>
  <si>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</si>
  <si>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</si>
  <si>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</si>
  <si>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</si>
  <si>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</si>
  <si>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</si>
  <si>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</si>
  <si>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</si>
  <si>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</si>
  <si>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</si>
  <si>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</si>
  <si>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</si>
  <si>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</si>
  <si>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</si>
  <si>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</si>
  <si>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</si>
  <si>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</si>
  <si>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</si>
  <si>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</si>
  <si>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</si>
  <si>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</si>
  <si>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</si>
  <si>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</si>
  <si>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</si>
  <si>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</si>
  <si>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</si>
  <si>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</si>
  <si>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</si>
  <si>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</si>
  <si>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</si>
  <si>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</si>
  <si>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</si>
  <si>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</si>
  <si>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</si>
  <si>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</si>
  <si>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</si>
  <si>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</si>
  <si>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</si>
  <si>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</si>
  <si>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</si>
  <si>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</si>
  <si>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</si>
  <si>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</si>
  <si>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</si>
  <si>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</si>
  <si>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</si>
  <si>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</si>
  <si>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</si>
  <si>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</si>
  <si>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</si>
  <si>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</si>
  <si>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</si>
  <si>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</si>
  <si>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</si>
  <si>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</si>
  <si>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</si>
  <si>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</si>
  <si>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</si>
  <si>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</si>
  <si>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</si>
  <si>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</si>
  <si>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</si>
  <si>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</si>
  <si>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</si>
  <si>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</si>
  <si>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</si>
  <si>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</si>
  <si>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</si>
  <si>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</si>
  <si>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</si>
  <si>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</si>
  <si>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</si>
  <si>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</si>
  <si>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</si>
  <si>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</si>
  <si>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</si>
  <si>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</si>
  <si>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</si>
  <si>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</si>
  <si>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</si>
  <si>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</si>
  <si>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</si>
  <si>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</si>
  <si>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</si>
  <si>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</si>
  <si>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</si>
  <si>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</si>
  <si>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</si>
  <si>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</si>
  <si>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</si>
  <si>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</si>
  <si>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</si>
  <si>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</si>
  <si>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</si>
  <si>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</si>
  <si>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</si>
  <si>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</si>
  <si>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</si>
  <si>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</si>
  <si>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</si>
  <si>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</si>
  <si>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</si>
  <si>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</si>
  <si>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</si>
  <si>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</si>
  <si>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</si>
  <si>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</si>
  <si>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</si>
  <si>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</si>
  <si>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</si>
  <si>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</si>
  <si>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</si>
  <si>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</si>
  <si>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</si>
  <si>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</si>
  <si>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</si>
  <si>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</si>
  <si>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</si>
  <si>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</si>
  <si>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</si>
  <si>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</si>
  <si>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</si>
  <si>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</si>
  <si>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</si>
  <si>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</si>
  <si>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</si>
  <si>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</si>
  <si>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</si>
  <si>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</si>
  <si>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</si>
  <si>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</si>
  <si>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</si>
  <si>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</si>
  <si>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</si>
  <si>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</si>
  <si>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</si>
  <si>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</si>
  <si>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</si>
  <si>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</si>
  <si>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</si>
  <si>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</si>
  <si>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</si>
  <si>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</si>
  <si>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</si>
  <si>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</si>
  <si>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</si>
  <si>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</si>
  <si>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</si>
  <si>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</si>
  <si>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</si>
  <si>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</si>
  <si>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</si>
  <si>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</si>
  <si>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</si>
  <si>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</si>
  <si>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</si>
  <si>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</si>
  <si>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</si>
  <si>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</si>
  <si>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</si>
  <si>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</si>
  <si>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</si>
  <si>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</si>
  <si>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</si>
  <si>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</si>
  <si>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</si>
  <si>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</si>
  <si>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</si>
  <si>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</si>
  <si>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</si>
  <si>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</si>
  <si>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</si>
  <si>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</si>
  <si>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</si>
  <si>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</si>
  <si>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</si>
  <si>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</si>
  <si>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</si>
  <si>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</si>
  <si>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</si>
  <si>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</si>
  <si>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</si>
  <si>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</si>
  <si>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</si>
  <si>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</si>
  <si>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</si>
  <si>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</si>
  <si>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</si>
  <si>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</si>
  <si>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</si>
  <si>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</si>
  <si>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</si>
  <si>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</si>
  <si>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</si>
  <si>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</si>
  <si>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</si>
  <si>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</si>
  <si>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</si>
  <si>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</si>
  <si>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</si>
  <si>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</si>
  <si>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</si>
  <si>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</si>
  <si>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</si>
  <si>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</si>
  <si>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</si>
  <si>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</si>
  <si>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</si>
  <si>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</si>
  <si>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</si>
  <si>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</si>
  <si>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</si>
  <si>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</si>
  <si>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</si>
  <si>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</si>
  <si>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</si>
  <si>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</si>
  <si>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</si>
  <si>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</si>
  <si>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</si>
  <si>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</si>
  <si>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</si>
  <si>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</si>
  <si>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</si>
  <si>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</si>
  <si>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</si>
  <si>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</si>
  <si>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</si>
  <si>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</si>
  <si>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</si>
  <si>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</si>
  <si>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</si>
  <si>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</si>
  <si>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</si>
  <si>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</si>
  <si>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</si>
  <si>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</si>
  <si>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</si>
  <si>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</si>
  <si>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</si>
  <si>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</si>
  <si>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</si>
  <si>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</si>
  <si>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</si>
  <si>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</si>
  <si>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</si>
  <si>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</si>
  <si>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</si>
  <si>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</si>
  <si>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</si>
  <si>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</si>
  <si>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</si>
  <si>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</si>
  <si>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</si>
  <si>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</si>
  <si>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</si>
  <si>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</si>
  <si>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</si>
  <si>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</si>
  <si>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</si>
  <si>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</si>
  <si>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</si>
  <si>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</si>
  <si>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</si>
  <si>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</si>
  <si>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</si>
  <si>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</si>
  <si>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</si>
  <si>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</si>
  <si>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</si>
  <si>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</si>
  <si>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</si>
  <si>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</si>
  <si>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</si>
  <si>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</si>
  <si>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</si>
  <si>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</si>
  <si>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</si>
  <si>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</si>
  <si>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</si>
  <si>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</si>
  <si>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</si>
  <si>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</si>
  <si>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</si>
  <si>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</si>
  <si>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</si>
  <si>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</si>
  <si>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</si>
  <si>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</si>
  <si>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</si>
  <si>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</si>
  <si>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</si>
  <si>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</si>
  <si>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</si>
  <si>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</si>
  <si>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</si>
  <si>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</si>
  <si>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</si>
  <si>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</si>
  <si>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</si>
  <si>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</si>
  <si>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</si>
  <si>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</si>
  <si>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</si>
  <si>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</si>
  <si>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</si>
  <si>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</si>
  <si>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</si>
  <si>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</si>
  <si>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</si>
  <si>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</si>
  <si>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</si>
  <si>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</si>
  <si>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</si>
  <si>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</si>
  <si>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</si>
  <si>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</si>
  <si>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</si>
  <si>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</si>
  <si>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</si>
  <si>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</si>
  <si>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</si>
  <si>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</si>
  <si>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</si>
  <si>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</si>
  <si>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</si>
  <si>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</si>
  <si>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</si>
  <si>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</si>
  <si>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</si>
  <si>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</si>
  <si>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</si>
  <si>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</si>
  <si>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</si>
  <si>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</si>
  <si>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</si>
  <si>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</si>
  <si>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</si>
  <si>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</si>
  <si>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</si>
  <si>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</si>
  <si>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</si>
  <si>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</si>
  <si>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</si>
  <si>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</si>
  <si>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</si>
  <si>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</si>
  <si>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</si>
  <si>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</si>
  <si>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</si>
  <si>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</si>
  <si>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</si>
  <si>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</si>
  <si>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</si>
  <si>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</si>
  <si>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</si>
  <si>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</si>
  <si>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</si>
  <si>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</si>
  <si>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</si>
  <si>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</si>
  <si>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</si>
  <si>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</si>
  <si>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</si>
  <si>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</si>
  <si>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</si>
  <si>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</si>
  <si>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</si>
  <si>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</si>
  <si>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</si>
  <si>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</si>
  <si>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</si>
  <si>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</si>
  <si>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</si>
  <si>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</si>
  <si>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</si>
  <si>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</si>
  <si>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</si>
  <si>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</si>
  <si>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</si>
  <si>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</si>
  <si>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</si>
  <si>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</si>
  <si>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</si>
  <si>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</si>
  <si>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</si>
  <si>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</si>
  <si>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</si>
  <si>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</si>
  <si>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</si>
  <si>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</si>
  <si>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</si>
  <si>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</si>
  <si>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</si>
  <si>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</si>
  <si>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</si>
  <si>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</si>
  <si>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</si>
  <si>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</si>
  <si>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</si>
  <si>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</si>
  <si>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</si>
  <si>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</si>
  <si>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</si>
  <si>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</si>
  <si>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</si>
  <si>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</si>
  <si>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</si>
  <si>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</si>
  <si>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</si>
  <si>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</si>
  <si>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</si>
  <si>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</si>
  <si>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</si>
  <si>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</si>
  <si>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</si>
  <si>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</si>
  <si>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</si>
  <si>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</si>
  <si>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</si>
  <si>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</si>
  <si>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</si>
  <si>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</si>
  <si>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</si>
  <si>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</si>
  <si>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</si>
  <si>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</si>
  <si>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</si>
  <si>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</si>
  <si>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</si>
  <si>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</si>
  <si>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</si>
  <si>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</si>
  <si>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</si>
  <si>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</si>
  <si>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</si>
  <si>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</si>
  <si>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</si>
  <si>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</si>
  <si>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</si>
  <si>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</si>
  <si>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</si>
  <si>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</si>
  <si>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</si>
  <si>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</si>
  <si>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</si>
  <si>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</si>
  <si>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</si>
  <si>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</si>
  <si>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</si>
  <si>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</si>
  <si>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</si>
  <si>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</si>
  <si>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</si>
  <si>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</si>
  <si>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</si>
  <si>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</si>
  <si>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</si>
  <si>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</si>
  <si>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</si>
  <si>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</si>
  <si>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</si>
  <si>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</si>
  <si>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</si>
  <si>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</si>
  <si>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</si>
  <si>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</si>
  <si>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</si>
  <si>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</si>
  <si>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</si>
  <si>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</si>
  <si>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</si>
  <si>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</si>
  <si>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</si>
  <si>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</si>
  <si>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</si>
  <si>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</si>
  <si>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</si>
  <si>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</si>
  <si>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</si>
  <si>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</si>
  <si>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</si>
  <si>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</si>
  <si>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</si>
  <si>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</si>
  <si>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</si>
  <si>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</si>
  <si>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</si>
  <si>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</si>
  <si>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</si>
  <si>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</si>
  <si>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</si>
  <si>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</si>
  <si>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</si>
  <si>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</si>
  <si>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</si>
  <si>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</si>
  <si>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</si>
  <si>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</si>
  <si>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</si>
  <si>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</si>
  <si>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</si>
  <si>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</si>
  <si>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</si>
  <si>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</si>
  <si>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</si>
  <si>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</si>
  <si>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</si>
  <si>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</si>
  <si>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</si>
  <si>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</si>
  <si>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</si>
  <si>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</si>
  <si>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</si>
  <si>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</si>
  <si>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</si>
  <si>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</si>
  <si>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</si>
  <si>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</si>
  <si>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</si>
  <si>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</si>
  <si>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</si>
  <si>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</si>
  <si>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</si>
  <si>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</si>
  <si>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</si>
  <si>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</si>
  <si>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</si>
  <si>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</si>
  <si>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</si>
  <si>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</si>
  <si>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</si>
  <si>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</si>
  <si>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</si>
  <si>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</si>
  <si>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</si>
  <si>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</si>
  <si>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</si>
  <si>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</si>
  <si>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</si>
  <si>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</si>
  <si>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</si>
  <si>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</si>
  <si>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</si>
  <si>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</si>
  <si>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</si>
  <si>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</si>
  <si>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</si>
  <si>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</si>
  <si>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</si>
  <si>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</si>
  <si>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</si>
  <si>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</si>
  <si>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</si>
  <si>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</si>
  <si>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</si>
  <si>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</si>
  <si>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</si>
  <si>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</si>
  <si>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</si>
  <si>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</si>
  <si>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</si>
  <si>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</si>
  <si>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</si>
  <si>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</si>
  <si>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</si>
  <si>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</si>
  <si>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</si>
  <si>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</si>
  <si>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</si>
  <si>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</si>
  <si>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</si>
  <si>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</si>
  <si>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</si>
  <si>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</si>
  <si>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</si>
  <si>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</si>
  <si>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</si>
  <si>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</si>
  <si>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</si>
  <si>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</si>
  <si>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</si>
  <si>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</si>
  <si>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</si>
  <si>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</si>
  <si>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</si>
  <si>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</si>
  <si>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</si>
  <si>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</si>
  <si>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</si>
  <si>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</si>
  <si>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</si>
  <si>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</si>
  <si>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</si>
  <si>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</si>
  <si>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</si>
  <si>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</si>
  <si>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</si>
  <si>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</si>
  <si>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</si>
  <si>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</si>
  <si>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</si>
  <si>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</si>
  <si>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</si>
  <si>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</si>
  <si>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</si>
  <si>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</si>
  <si>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</si>
  <si>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</si>
  <si>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</si>
  <si>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</si>
  <si>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</si>
  <si>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</si>
  <si>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</si>
  <si>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</si>
  <si>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</si>
  <si>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</si>
  <si>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</si>
  <si>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</si>
  <si>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</si>
  <si>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</si>
  <si>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</si>
  <si>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</si>
  <si>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</si>
  <si>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</si>
  <si>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</si>
  <si>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</si>
  <si>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</si>
  <si>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</si>
  <si>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</si>
  <si>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</si>
  <si>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</si>
  <si>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</si>
  <si>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</si>
  <si>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</si>
  <si>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</si>
  <si>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</si>
  <si>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</si>
  <si>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</si>
  <si>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</si>
  <si>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</si>
  <si>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</si>
  <si>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</si>
  <si>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</si>
  <si>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</si>
  <si>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</si>
  <si>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</si>
  <si>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</si>
  <si>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</si>
  <si>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</si>
  <si>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</si>
  <si>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</si>
  <si>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</si>
  <si>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</si>
  <si>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</si>
  <si>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</si>
  <si>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</si>
  <si>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</si>
  <si>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</si>
  <si>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</si>
  <si>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</si>
  <si>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</si>
  <si>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</si>
  <si>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</si>
  <si>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</si>
  <si>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</si>
  <si>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</si>
  <si>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</si>
  <si>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</si>
  <si>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</si>
  <si>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</si>
  <si>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</si>
  <si>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</si>
  <si>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</si>
  <si>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</si>
  <si>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</si>
  <si>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</si>
  <si>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</si>
  <si>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</si>
  <si>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</si>
  <si>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</si>
  <si>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</si>
  <si>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</si>
  <si>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</si>
  <si>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</si>
  <si>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</si>
  <si>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</si>
  <si>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</si>
  <si>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</si>
  <si>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</si>
  <si>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</si>
  <si>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</si>
  <si>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</si>
  <si>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</si>
  <si>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</si>
  <si>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</si>
  <si>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</si>
  <si>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</si>
  <si>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</si>
  <si>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</si>
  <si>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</si>
  <si>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</si>
  <si>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</si>
  <si>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</si>
  <si>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</si>
  <si>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</si>
  <si>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</si>
  <si>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</si>
  <si>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</si>
  <si>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</si>
  <si>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</si>
  <si>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</si>
  <si>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</si>
  <si>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</si>
  <si>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</si>
  <si>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</si>
  <si>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</si>
  <si>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</si>
  <si>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</si>
  <si>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</si>
  <si>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</si>
  <si>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</si>
  <si>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</si>
  <si>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</si>
  <si>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</si>
  <si>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</si>
  <si>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</si>
  <si>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</si>
  <si>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</si>
  <si>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</si>
  <si>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</si>
  <si>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</si>
  <si>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</si>
  <si>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</si>
  <si>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</si>
  <si>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</si>
  <si>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</si>
  <si>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</si>
  <si>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</si>
  <si>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</si>
  <si>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</si>
  <si>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</si>
  <si>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</si>
  <si>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</si>
  <si>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</si>
  <si>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</si>
  <si>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</si>
  <si>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</si>
  <si>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</si>
  <si>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</si>
  <si>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</si>
  <si>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</si>
  <si>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</si>
  <si>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</si>
  <si>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</si>
  <si>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</si>
  <si>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</si>
  <si>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</si>
  <si>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</si>
  <si>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</si>
  <si>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</si>
  <si>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</si>
  <si>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</si>
  <si>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</si>
  <si>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</si>
  <si>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</si>
  <si>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</si>
  <si>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</si>
  <si>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</si>
  <si>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</si>
  <si>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</si>
  <si>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</si>
  <si>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</si>
  <si>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</si>
  <si>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</si>
  <si>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</si>
  <si>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</si>
  <si>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</si>
  <si>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</si>
  <si>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</si>
  <si>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</si>
  <si>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</si>
  <si>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</si>
  <si>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</si>
  <si>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</si>
  <si>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</si>
  <si>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</si>
  <si>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</si>
  <si>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</si>
  <si>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</si>
  <si>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</si>
  <si>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</si>
  <si>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</si>
  <si>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</si>
  <si>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</si>
  <si>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</si>
  <si>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</si>
  <si>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</si>
  <si>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</si>
  <si>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</si>
  <si>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</si>
  <si>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</si>
  <si>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</si>
  <si>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</si>
  <si>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</si>
  <si>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</si>
  <si>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</si>
  <si>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</si>
  <si>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</si>
  <si>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</si>
  <si>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</si>
  <si>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</si>
  <si>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</si>
  <si>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</si>
  <si>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</si>
  <si>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</si>
  <si>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</si>
  <si>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</si>
  <si>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</si>
  <si>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</si>
  <si>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</si>
  <si>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</si>
  <si>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</si>
  <si>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</si>
  <si>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</si>
  <si>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</si>
  <si>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</si>
  <si>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</si>
  <si>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</si>
  <si>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</si>
  <si>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</si>
  <si>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</si>
  <si>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</si>
  <si>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</si>
  <si>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</si>
  <si>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</si>
  <si>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</si>
  <si>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</si>
  <si>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</si>
  <si>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</si>
  <si>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</si>
  <si>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</si>
  <si>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</si>
  <si>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</si>
  <si>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</si>
  <si>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</si>
  <si>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</si>
  <si>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</si>
  <si>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</si>
  <si>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</si>
  <si>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</si>
  <si>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</si>
  <si>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</si>
  <si>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</si>
  <si>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</si>
  <si>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</si>
  <si>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</si>
  <si>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</si>
  <si>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</si>
  <si>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</si>
  <si>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</si>
  <si>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</si>
  <si>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</si>
  <si>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</si>
  <si>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</si>
  <si>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</si>
  <si>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</si>
  <si>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</si>
  <si>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</si>
  <si>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</si>
  <si>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</si>
  <si>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</si>
  <si>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</si>
  <si>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</si>
  <si>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</si>
  <si>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</si>
  <si>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</si>
  <si>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</si>
  <si>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</si>
  <si>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</si>
  <si>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</si>
  <si>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</si>
  <si>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</si>
  <si>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</si>
  <si>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</si>
  <si>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</si>
  <si>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</si>
  <si>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</si>
  <si>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</si>
  <si>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</si>
  <si>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</si>
  <si>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</si>
  <si>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</si>
  <si>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</si>
  <si>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</si>
  <si>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</si>
  <si>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</si>
  <si>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</si>
  <si>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</si>
  <si>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</si>
  <si>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</si>
  <si>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</si>
  <si>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</si>
  <si>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</si>
  <si>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</si>
  <si>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</si>
  <si>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</si>
  <si>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</si>
  <si>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</si>
  <si>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</si>
  <si>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</si>
  <si>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</si>
  <si>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</si>
  <si>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</si>
  <si>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</si>
  <si>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</si>
  <si>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</si>
  <si>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</si>
  <si>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</si>
  <si>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</si>
  <si>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</si>
  <si>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</si>
  <si>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</si>
  <si>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</si>
  <si>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</si>
  <si>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</si>
  <si>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</si>
  <si>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</si>
  <si>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</si>
  <si>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</si>
  <si>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</si>
  <si>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</si>
  <si>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</si>
  <si>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</si>
  <si>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</si>
  <si>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</si>
  <si>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</si>
  <si>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</si>
  <si>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</si>
  <si>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</si>
  <si>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</si>
  <si>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</si>
  <si>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</si>
  <si>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</si>
  <si>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</si>
  <si>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</si>
  <si>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</si>
  <si>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</si>
  <si>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</si>
  <si>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</si>
  <si>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</si>
  <si>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</si>
  <si>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</si>
  <si>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</si>
  <si>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</si>
  <si>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</si>
  <si>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</si>
  <si>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</si>
  <si>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</si>
  <si>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</si>
  <si>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</si>
  <si>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</si>
  <si>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</si>
  <si>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</si>
  <si>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</si>
  <si>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</si>
  <si>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</si>
  <si>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</si>
  <si>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</si>
  <si>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</si>
  <si>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</si>
  <si>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</si>
  <si>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</si>
  <si>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</si>
  <si>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</si>
  <si>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</si>
  <si>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</si>
  <si>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</si>
  <si>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</si>
  <si>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</si>
  <si>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</si>
  <si>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</si>
  <si>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</si>
  <si>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</si>
  <si>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</si>
  <si>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</si>
  <si>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</si>
  <si>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</si>
  <si>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</si>
  <si>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</si>
  <si>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</si>
  <si>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</si>
  <si>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</si>
  <si>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</si>
  <si>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</si>
  <si>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</si>
  <si>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</si>
  <si>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</si>
  <si>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</si>
  <si>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</si>
  <si>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</si>
  <si>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</si>
  <si>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</si>
  <si>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</si>
  <si>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</si>
  <si>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</si>
  <si>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</si>
  <si>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</si>
  <si>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</si>
  <si>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</si>
  <si>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</si>
  <si>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</si>
  <si>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</si>
  <si>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</si>
  <si>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</si>
  <si>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</si>
  <si>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</si>
  <si>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</si>
  <si>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</si>
  <si>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</si>
  <si>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</si>
  <si>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</si>
  <si>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</si>
  <si>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</si>
  <si>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</si>
  <si>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</si>
  <si>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</si>
  <si>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</si>
  <si>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</si>
  <si>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</si>
  <si>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</si>
  <si>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</si>
  <si>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</si>
  <si>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</si>
  <si>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</si>
  <si>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</si>
  <si>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</si>
  <si>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</si>
  <si>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</si>
  <si>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</si>
  <si>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</si>
  <si>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</si>
  <si>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</si>
  <si>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</si>
  <si>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</si>
  <si>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</si>
  <si>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</si>
  <si>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</si>
  <si>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</si>
  <si>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</si>
  <si>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</si>
  <si>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</si>
  <si>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</si>
  <si>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</si>
  <si>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</si>
  <si>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</si>
  <si>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</si>
  <si>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</si>
  <si>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</si>
  <si>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</si>
  <si>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</si>
  <si>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</si>
  <si>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</si>
  <si>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</si>
  <si>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</si>
  <si>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</si>
  <si>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</si>
  <si>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</si>
  <si>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</si>
  <si>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</si>
  <si>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</si>
  <si>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</si>
  <si>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</si>
  <si>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</si>
  <si>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</si>
  <si>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</si>
  <si>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</si>
  <si>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</si>
  <si>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</si>
  <si>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</si>
  <si>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</si>
  <si>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</si>
  <si>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</si>
  <si>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</si>
  <si>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</si>
  <si>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</si>
  <si>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</si>
  <si>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</si>
  <si>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</si>
  <si>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</si>
  <si>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</si>
  <si>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</si>
  <si>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</si>
  <si>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</si>
  <si>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</si>
  <si>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</si>
  <si>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</si>
  <si>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</si>
  <si>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</si>
  <si>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</si>
  <si>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</si>
  <si>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</si>
  <si>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</si>
  <si>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</si>
  <si>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</si>
  <si>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</si>
  <si>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</si>
  <si>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</si>
  <si>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</si>
  <si>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</si>
  <si>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</si>
  <si>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</si>
  <si>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</si>
  <si>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</si>
  <si>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</si>
  <si>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</si>
  <si>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</si>
  <si>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</si>
  <si>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</si>
  <si>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</si>
  <si>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</si>
  <si>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</si>
  <si>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</si>
  <si>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</si>
  <si>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</si>
  <si>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</si>
  <si>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</si>
  <si>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</si>
  <si>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</si>
  <si>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</si>
  <si>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</si>
  <si>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</si>
  <si>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</si>
  <si>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</si>
  <si>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</si>
  <si>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</si>
  <si>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</si>
  <si>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</si>
  <si>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</si>
  <si>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</si>
  <si>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</si>
  <si>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</si>
  <si>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</si>
  <si>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</si>
  <si>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</si>
  <si>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</si>
  <si>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</si>
  <si>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</si>
  <si>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</si>
  <si>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</si>
  <si>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</si>
  <si>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</si>
  <si>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</si>
  <si>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</si>
  <si>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</si>
  <si>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</si>
  <si>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</si>
  <si>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</si>
  <si>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</si>
  <si>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</si>
  <si>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</si>
  <si>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</si>
  <si>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</si>
  <si>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</si>
  <si>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</si>
  <si>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</si>
  <si>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</si>
  <si>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</si>
  <si>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</si>
  <si>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</si>
  <si>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</si>
  <si>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</si>
  <si>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</si>
  <si>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</si>
  <si>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</si>
  <si>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</si>
  <si>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</si>
  <si>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</si>
  <si>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</si>
  <si>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</si>
  <si>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</si>
  <si>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</si>
  <si>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</si>
  <si>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</si>
  <si>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</si>
  <si>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</si>
  <si>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</si>
  <si>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</si>
  <si>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</si>
  <si>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</si>
  <si>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</si>
  <si>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</si>
  <si>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</si>
  <si>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</si>
  <si>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</si>
  <si>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</si>
  <si>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</si>
  <si>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</si>
  <si>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</si>
  <si>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</si>
  <si>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</si>
  <si>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</si>
  <si>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</si>
  <si>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</si>
  <si>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</si>
  <si>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</si>
  <si>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</si>
  <si>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</si>
  <si>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</si>
  <si>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</si>
  <si>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</si>
  <si>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</si>
  <si>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</si>
  <si>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</si>
  <si>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</si>
  <si>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</si>
  <si>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</si>
  <si>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</si>
  <si>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</si>
  <si>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</si>
  <si>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</si>
  <si>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</si>
  <si>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</si>
  <si>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</si>
  <si>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</si>
  <si>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</si>
  <si>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</si>
  <si>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</si>
  <si>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</si>
  <si>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</si>
  <si>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</si>
  <si>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</si>
  <si>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</si>
  <si>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</si>
  <si>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</si>
  <si>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</si>
  <si>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</si>
  <si>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</si>
  <si>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</si>
  <si>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</si>
  <si>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</si>
  <si>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</si>
  <si>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</si>
  <si>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</si>
  <si>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</si>
  <si>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</si>
  <si>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</si>
  <si>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</si>
  <si>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</si>
  <si>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</si>
  <si>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</si>
  <si>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</si>
  <si>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</si>
  <si>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</si>
  <si>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</si>
  <si>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</si>
  <si>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</si>
  <si>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</si>
  <si>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</si>
  <si>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</si>
  <si>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</si>
  <si>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</si>
  <si>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</si>
  <si>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</si>
  <si>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</si>
  <si>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</si>
  <si>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</si>
  <si>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</si>
  <si>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</si>
  <si>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</si>
  <si>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</si>
  <si>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</si>
  <si>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</si>
  <si>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</si>
  <si>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</si>
  <si>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</si>
  <si>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</si>
  <si>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</si>
  <si>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</si>
  <si>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</si>
  <si>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</si>
  <si>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</si>
  <si>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</si>
  <si>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</si>
  <si>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</si>
  <si>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</si>
  <si>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</si>
  <si>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</si>
  <si>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</si>
  <si>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</si>
  <si>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</si>
  <si>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</si>
  <si>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</si>
  <si>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</si>
  <si>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</si>
  <si>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</si>
  <si>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</si>
  <si>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</si>
  <si>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</si>
  <si>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</si>
  <si>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</si>
  <si>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</si>
  <si>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</si>
  <si>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</si>
  <si>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</si>
  <si>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</si>
  <si>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</si>
  <si>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</si>
  <si>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</si>
  <si>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</si>
  <si>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</si>
  <si>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</si>
  <si>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</si>
  <si>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</si>
  <si>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</si>
  <si>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</si>
  <si>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</si>
  <si>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</si>
  <si>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</si>
  <si>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</si>
  <si>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</si>
  <si>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</si>
  <si>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</si>
  <si>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</si>
  <si>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</si>
  <si>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</si>
  <si>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</si>
  <si>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</si>
  <si>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</si>
  <si>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</si>
  <si>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</si>
  <si>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</si>
  <si>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</si>
  <si>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</si>
  <si>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</si>
  <si>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</si>
  <si>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</si>
  <si>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</si>
  <si>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</si>
  <si>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</si>
  <si>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</si>
  <si>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</si>
  <si>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</si>
  <si>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</si>
  <si>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</si>
  <si>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</si>
  <si>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</si>
  <si>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</si>
  <si>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</si>
  <si>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</si>
  <si>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</si>
  <si>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</si>
  <si>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</si>
  <si>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</si>
  <si>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</si>
  <si>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</si>
  <si>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</si>
  <si>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</si>
  <si>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</si>
  <si>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</si>
  <si>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</si>
  <si>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</si>
  <si>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</si>
  <si>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</si>
  <si>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</si>
  <si>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</si>
  <si>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</si>
  <si>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</si>
  <si>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</si>
  <si>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</si>
  <si>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</si>
  <si>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</si>
  <si>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</si>
  <si>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</si>
  <si>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</si>
  <si>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</si>
  <si>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</si>
  <si>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</si>
  <si>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</si>
  <si>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</si>
  <si>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</si>
  <si>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</si>
  <si>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</si>
  <si>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</si>
  <si>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</si>
  <si>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</si>
  <si>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</si>
  <si>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</si>
  <si>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</si>
  <si>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</si>
  <si>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</si>
  <si>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</si>
  <si>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</si>
  <si>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</si>
  <si>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</si>
  <si>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</si>
  <si>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</si>
  <si>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</si>
  <si>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</si>
  <si>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</si>
  <si>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</si>
  <si>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</si>
  <si>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</si>
  <si>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</si>
  <si>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</si>
  <si>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</si>
  <si>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</si>
  <si>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</si>
  <si>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</si>
  <si>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</si>
  <si>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</si>
  <si>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</si>
  <si>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</si>
  <si>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</si>
  <si>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</si>
  <si>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</si>
  <si>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</si>
  <si>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</si>
  <si>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</si>
  <si>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</si>
  <si>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</si>
  <si>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</si>
  <si>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</si>
  <si>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</si>
  <si>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</si>
  <si>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</si>
  <si>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</si>
  <si>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</si>
  <si>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</si>
  <si>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</si>
  <si>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</si>
  <si>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</si>
  <si>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</si>
  <si>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</si>
  <si>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</si>
  <si>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</si>
  <si>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</si>
  <si>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</si>
  <si>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</si>
  <si>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</si>
  <si>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</si>
  <si>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</si>
  <si>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</si>
  <si>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</si>
  <si>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</si>
  <si>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</si>
  <si>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</si>
  <si>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</si>
  <si>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</si>
  <si>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</si>
  <si>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</si>
  <si>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</si>
  <si>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</si>
  <si>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</si>
  <si>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</si>
  <si>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</si>
  <si>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</si>
  <si>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</si>
  <si>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</si>
  <si>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</si>
  <si>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</si>
  <si>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</si>
  <si>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</si>
  <si>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</si>
  <si>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</si>
  <si>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</si>
  <si>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</si>
  <si>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</si>
  <si>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</si>
  <si>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</si>
  <si>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</si>
  <si>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</si>
  <si>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</si>
  <si>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</si>
  <si>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</si>
  <si>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</si>
  <si>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</si>
  <si>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</si>
  <si>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</si>
  <si>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</si>
  <si>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</si>
  <si>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</si>
  <si>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</si>
  <si>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</si>
  <si>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</si>
  <si>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</si>
  <si>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</si>
  <si>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</si>
  <si>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</si>
  <si>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</si>
  <si>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</si>
  <si>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</si>
  <si>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</si>
  <si>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</si>
  <si>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</si>
  <si>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</si>
  <si>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</si>
  <si>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</si>
  <si>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</si>
  <si>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</si>
  <si>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</si>
  <si>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</si>
  <si>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</si>
  <si>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</si>
  <si>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</si>
  <si>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</si>
  <si>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</si>
  <si>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</si>
  <si>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</si>
  <si>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</si>
  <si>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</si>
  <si>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</si>
  <si>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</si>
  <si>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</si>
  <si>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</si>
  <si>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</si>
  <si>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</si>
  <si>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</si>
  <si>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</si>
  <si>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</si>
  <si>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</si>
  <si>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</si>
  <si>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</si>
  <si>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</si>
  <si>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</si>
  <si>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</si>
  <si>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</si>
  <si>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</si>
  <si>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</si>
  <si>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</si>
  <si>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</si>
  <si>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</si>
  <si>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</si>
  <si>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</si>
  <si>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</si>
  <si>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</si>
  <si>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</si>
  <si>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</si>
  <si>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</si>
  <si>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</si>
  <si>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</si>
  <si>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</si>
  <si>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</si>
  <si>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</si>
  <si>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</si>
  <si>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</si>
  <si>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</si>
  <si>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</si>
  <si>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</si>
  <si>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</si>
  <si>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</si>
  <si>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</si>
  <si>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</si>
  <si>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</si>
  <si>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</si>
  <si>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</si>
  <si>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</si>
  <si>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</si>
  <si>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</si>
  <si>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</si>
  <si>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</si>
  <si>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</si>
  <si>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</si>
  <si>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</si>
  <si>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</si>
  <si>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</si>
  <si>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</si>
  <si>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</si>
  <si>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</si>
  <si>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</si>
  <si>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</si>
  <si>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</si>
  <si>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</si>
  <si>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</si>
  <si>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</si>
  <si>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</si>
  <si>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</si>
  <si>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</si>
  <si>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</si>
  <si>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</si>
  <si>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</si>
  <si>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</si>
  <si>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</si>
  <si>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</si>
  <si>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</si>
  <si>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</si>
  <si>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</si>
  <si>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</si>
  <si>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</si>
  <si>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</si>
  <si>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</si>
  <si>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</si>
  <si>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</si>
  <si>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</si>
  <si>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</si>
  <si>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</si>
  <si>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</si>
  <si>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</si>
  <si>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</si>
  <si>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</si>
  <si>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</si>
  <si>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</si>
  <si>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</si>
  <si>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</si>
  <si>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</si>
  <si>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</si>
  <si>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</si>
  <si>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</si>
  <si>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</si>
  <si>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</si>
  <si>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</si>
  <si>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</si>
  <si>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</si>
  <si>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</si>
  <si>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</si>
  <si>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</si>
  <si>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</si>
  <si>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</si>
  <si>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</si>
  <si>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</si>
  <si>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</si>
  <si>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</si>
  <si>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</si>
  <si>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</si>
  <si>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</si>
  <si>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</si>
  <si>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</si>
  <si>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</si>
  <si>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</si>
  <si>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</si>
  <si>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</si>
  <si>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</si>
  <si>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</si>
  <si>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</si>
  <si>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</si>
  <si>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</si>
  <si>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</si>
  <si>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</si>
  <si>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</si>
  <si>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</si>
  <si>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</si>
  <si>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</si>
  <si>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</si>
  <si>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</si>
  <si>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</si>
  <si>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</si>
  <si>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</si>
  <si>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</si>
  <si>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</si>
  <si>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</si>
  <si>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</si>
  <si>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</si>
  <si>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</si>
  <si>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</si>
  <si>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</si>
  <si>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</si>
  <si>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</si>
  <si>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</si>
  <si>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</si>
  <si>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</si>
  <si>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</si>
  <si>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</si>
  <si>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</si>
  <si>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</si>
  <si>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</si>
  <si>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</si>
  <si>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</si>
  <si>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</si>
  <si>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</si>
  <si>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</si>
  <si>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</si>
  <si>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</si>
  <si>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</si>
  <si>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</si>
  <si>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</si>
  <si>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</si>
  <si>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</si>
  <si>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</si>
  <si>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</si>
  <si>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</si>
  <si>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</si>
  <si>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</si>
  <si>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</si>
  <si>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</si>
  <si>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</si>
  <si>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</si>
  <si>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</si>
  <si>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</si>
  <si>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</si>
  <si>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</si>
  <si>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</si>
  <si>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</si>
  <si>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</si>
  <si>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</si>
  <si>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</si>
  <si>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</si>
  <si>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</si>
  <si>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</si>
  <si>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</si>
  <si>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</si>
  <si>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</si>
  <si>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</si>
  <si>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</si>
  <si>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</si>
  <si>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</si>
  <si>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</si>
  <si>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</si>
  <si>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</si>
  <si>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</si>
  <si>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</si>
  <si>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</si>
  <si>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</si>
  <si>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</si>
  <si>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</si>
  <si>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</si>
  <si>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</si>
  <si>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</si>
  <si>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</si>
  <si>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</si>
  <si>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</si>
  <si>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</si>
  <si>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</si>
  <si>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</si>
  <si>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</si>
  <si>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</si>
  <si>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</si>
  <si>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</si>
  <si>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</si>
  <si>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</si>
  <si>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</si>
  <si>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</si>
  <si>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</si>
  <si>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</si>
  <si>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</si>
  <si>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</si>
  <si>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</si>
  <si>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</si>
  <si>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</si>
  <si>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</si>
  <si>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</si>
  <si>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</si>
  <si>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</si>
  <si>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</si>
  <si>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</si>
  <si>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</si>
  <si>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</si>
  <si>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</si>
  <si>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</si>
  <si>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</si>
  <si>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</si>
  <si>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</si>
  <si>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</si>
  <si>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</si>
  <si>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</si>
  <si>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</si>
  <si>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</si>
  <si>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</si>
  <si>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</si>
  <si>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</si>
  <si>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</si>
  <si>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</si>
  <si>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</si>
  <si>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</si>
  <si>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</si>
  <si>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</si>
  <si>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</si>
  <si>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</si>
  <si>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</si>
  <si>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</si>
  <si>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</si>
  <si>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</si>
  <si>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</si>
  <si>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</si>
  <si>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</si>
  <si>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</si>
  <si>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</si>
  <si>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</si>
  <si>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</si>
  <si>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</si>
  <si>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</si>
  <si>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</si>
  <si>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</si>
  <si>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</si>
  <si>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</si>
  <si>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</si>
  <si>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</si>
  <si>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</si>
  <si>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</si>
  <si>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</si>
  <si>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</si>
  <si>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</si>
  <si>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</si>
  <si>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</si>
  <si>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</si>
  <si>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</si>
  <si>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</si>
  <si>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</si>
  <si>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</si>
  <si>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</si>
  <si>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</si>
  <si>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</si>
  <si>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</si>
  <si>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</si>
  <si>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</si>
  <si>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</si>
  <si>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</si>
  <si>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</si>
  <si>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</si>
  <si>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</si>
  <si>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</si>
  <si>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</si>
  <si>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</si>
  <si>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</si>
  <si>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</si>
  <si>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</si>
  <si>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</si>
  <si>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</si>
  <si>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</si>
  <si>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</si>
  <si>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</si>
  <si>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</si>
  <si>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</si>
  <si>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</si>
  <si>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</si>
  <si>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</si>
  <si>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</si>
  <si>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</si>
  <si>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</si>
  <si>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</si>
  <si>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</si>
  <si>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</si>
  <si>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</si>
  <si>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</si>
  <si>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</si>
  <si>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</si>
  <si>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</si>
  <si>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</si>
  <si>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</si>
  <si>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</si>
  <si>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</si>
  <si>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</si>
  <si>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</si>
  <si>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</si>
  <si>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</si>
  <si>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</si>
  <si>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</si>
  <si>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</si>
  <si>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</si>
  <si>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</si>
  <si>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</si>
  <si>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</si>
  <si>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</si>
  <si>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</si>
  <si>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</si>
  <si>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</si>
  <si>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</si>
  <si>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</si>
  <si>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</si>
  <si>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</si>
  <si>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</si>
  <si>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</si>
  <si>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</si>
  <si>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</si>
  <si>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</si>
  <si>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</si>
  <si>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</si>
  <si>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</si>
  <si>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</si>
  <si>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</si>
  <si>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</si>
  <si>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</si>
  <si>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</si>
  <si>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</si>
  <si>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</si>
  <si>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</si>
  <si>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</si>
  <si>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</si>
  <si>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</si>
  <si>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</si>
  <si>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</si>
  <si>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</si>
  <si>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</si>
  <si>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</si>
  <si>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</si>
  <si>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</si>
  <si>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</si>
  <si>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</si>
  <si>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</si>
  <si>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</si>
  <si>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</si>
  <si>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</si>
  <si>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</si>
  <si>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</si>
  <si>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</si>
  <si>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</si>
  <si>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</si>
  <si>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</si>
  <si>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</si>
  <si>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</si>
  <si>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</si>
  <si>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</si>
  <si>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</si>
  <si>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</si>
  <si>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</si>
  <si>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</si>
  <si>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</si>
  <si>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</si>
  <si>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</si>
  <si>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</si>
  <si>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</si>
  <si>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</si>
  <si>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</si>
  <si>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</si>
  <si>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</si>
  <si>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</si>
  <si>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</si>
  <si>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</si>
  <si>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</si>
  <si>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</si>
  <si>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</si>
  <si>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</si>
  <si>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</si>
  <si>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</si>
  <si>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</si>
  <si>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</si>
  <si>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</si>
  <si>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</si>
  <si>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</si>
  <si>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</si>
  <si>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</si>
  <si>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</si>
  <si>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</si>
  <si>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</si>
  <si>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</si>
  <si>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</si>
  <si>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</si>
  <si>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</si>
  <si>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</si>
  <si>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</si>
  <si>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</si>
  <si>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</si>
  <si>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</si>
  <si>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</si>
  <si>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</si>
  <si>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</si>
  <si>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</si>
  <si>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</si>
  <si>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</si>
  <si>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</si>
  <si>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</si>
  <si>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</si>
  <si>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</si>
  <si>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</si>
  <si>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</si>
  <si>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</si>
  <si>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</si>
  <si>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</si>
  <si>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</si>
  <si>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</si>
  <si>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</si>
  <si>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</si>
  <si>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</si>
  <si>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</si>
  <si>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</si>
  <si>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</si>
  <si>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</si>
  <si>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</si>
  <si>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</si>
  <si>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</si>
  <si>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</si>
  <si>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</si>
  <si>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</si>
  <si>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</si>
  <si>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</si>
  <si>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</si>
  <si>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</si>
  <si>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</si>
  <si>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</si>
  <si>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</si>
  <si>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</si>
  <si>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</si>
  <si>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</si>
  <si>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</si>
  <si>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</si>
  <si>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</si>
  <si>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</si>
  <si>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</si>
  <si>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</si>
  <si>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</si>
  <si>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</si>
  <si>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</si>
  <si>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</si>
  <si>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</si>
  <si>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</si>
  <si>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</si>
  <si>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</si>
  <si>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</si>
  <si>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</si>
  <si>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</si>
  <si>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</si>
  <si>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</si>
  <si>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</si>
  <si>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</si>
  <si>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</si>
  <si>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</si>
  <si>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</si>
  <si>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</si>
  <si>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</si>
  <si>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</si>
  <si>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</si>
  <si>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</si>
  <si>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</si>
  <si>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</si>
  <si>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</si>
  <si>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</si>
  <si>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</si>
  <si>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</si>
  <si>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</si>
  <si>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</si>
  <si>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</si>
  <si>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</si>
  <si>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</si>
  <si>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</si>
  <si>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</si>
  <si>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</si>
  <si>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</si>
  <si>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</si>
  <si>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</si>
  <si>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</si>
  <si>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</si>
  <si>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</si>
  <si>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</si>
  <si>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</si>
  <si>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</si>
  <si>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</si>
  <si>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</si>
  <si>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</si>
  <si>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</si>
  <si>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</si>
  <si>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</si>
  <si>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</si>
  <si>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</si>
  <si>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</si>
  <si>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</si>
  <si>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</si>
  <si>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</si>
  <si>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</si>
  <si>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</si>
  <si>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</si>
  <si>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</si>
  <si>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</si>
  <si>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</si>
  <si>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</si>
  <si>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</si>
  <si>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</si>
  <si>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</si>
  <si>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</si>
  <si>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</si>
  <si>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</si>
  <si>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</si>
  <si>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</si>
  <si>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</si>
  <si>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</si>
  <si>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</si>
  <si>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</si>
  <si>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</si>
  <si>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</si>
  <si>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</si>
  <si>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</si>
  <si>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</si>
  <si>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</si>
  <si>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</si>
  <si>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</si>
  <si>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</si>
  <si>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</si>
  <si>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</si>
  <si>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</si>
  <si>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</si>
  <si>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</si>
  <si>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</si>
  <si>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</si>
  <si>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</si>
  <si>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</si>
  <si>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</si>
  <si>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</si>
  <si>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</si>
  <si>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</si>
  <si>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</si>
  <si>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</si>
  <si>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</si>
  <si>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</si>
  <si>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</si>
  <si>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</si>
  <si>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</si>
  <si>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</si>
  <si>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</si>
  <si>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</si>
  <si>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</si>
  <si>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</si>
  <si>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</si>
  <si>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</si>
  <si>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</si>
  <si>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</si>
  <si>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</si>
  <si>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</si>
  <si>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</si>
  <si>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</si>
  <si>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</si>
  <si>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</si>
  <si>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</si>
  <si>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</si>
  <si>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</si>
  <si>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</si>
  <si>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</si>
  <si>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</si>
  <si>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</si>
  <si>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</si>
  <si>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</si>
  <si>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</si>
  <si>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</si>
  <si>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</si>
  <si>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</si>
  <si>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</si>
  <si>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</si>
  <si>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</si>
  <si>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</si>
  <si>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</si>
  <si>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</si>
  <si>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</si>
  <si>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</si>
  <si>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</si>
  <si>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</si>
  <si>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</si>
  <si>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</si>
  <si>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</si>
  <si>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</si>
  <si>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</si>
  <si>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</si>
  <si>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</si>
  <si>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</si>
  <si>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</si>
  <si>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</si>
  <si>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</si>
  <si>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</si>
  <si>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</si>
  <si>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</si>
  <si>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</si>
  <si>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</si>
  <si>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</si>
  <si>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</si>
  <si>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</si>
  <si>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</si>
  <si>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</si>
  <si>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</si>
  <si>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</si>
  <si>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</si>
  <si>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</si>
  <si>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</si>
  <si>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</si>
  <si>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</si>
  <si>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</si>
  <si>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</si>
  <si>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</si>
  <si>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</si>
  <si>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</si>
  <si>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</si>
  <si>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</si>
  <si>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</si>
  <si>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</si>
  <si>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</si>
  <si>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</si>
  <si>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</si>
  <si>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</si>
  <si>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</si>
  <si>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</si>
  <si>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</si>
  <si>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</si>
  <si>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</si>
  <si>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</si>
  <si>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</si>
  <si>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</si>
  <si>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</si>
  <si>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</si>
  <si>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</si>
  <si>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</si>
  <si>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</si>
  <si>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</si>
  <si>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</si>
  <si>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</si>
  <si>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</si>
  <si>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</si>
  <si>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</si>
  <si>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</si>
  <si>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</si>
  <si>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</si>
  <si>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</si>
  <si>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</si>
  <si>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</si>
  <si>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</si>
  <si>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</si>
  <si>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</si>
  <si>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</si>
  <si>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</si>
  <si>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</si>
  <si>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</si>
  <si>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</si>
  <si>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</si>
  <si>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</si>
  <si>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</si>
  <si>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</si>
  <si>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</si>
  <si>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</si>
  <si>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</si>
  <si>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</si>
  <si>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</si>
  <si>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</si>
  <si>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</si>
  <si>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</si>
  <si>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</si>
  <si>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</si>
  <si>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</si>
  <si>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</si>
  <si>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</si>
  <si>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</si>
  <si>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</si>
  <si>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</si>
  <si>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</si>
  <si>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</si>
  <si>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</si>
  <si>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</si>
  <si>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</si>
  <si>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</si>
  <si>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</si>
  <si>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</si>
  <si>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</si>
  <si>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</si>
  <si>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</si>
  <si>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</si>
  <si>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</si>
  <si>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</si>
  <si>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</si>
  <si>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</si>
  <si>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</si>
  <si>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</si>
  <si>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</si>
  <si>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</si>
  <si>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</si>
  <si>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</si>
  <si>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</si>
  <si>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</si>
  <si>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</si>
  <si>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</si>
  <si>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</si>
  <si>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</si>
  <si>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</si>
  <si>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</si>
  <si>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</si>
  <si>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</si>
  <si>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</si>
  <si>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</si>
  <si>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</si>
  <si>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</si>
  <si>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</si>
  <si>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</si>
  <si>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</si>
  <si>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</si>
  <si>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</si>
  <si>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</si>
  <si>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</si>
  <si>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</si>
  <si>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</si>
  <si>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</si>
  <si>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</si>
  <si>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</si>
  <si>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</si>
  <si>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</si>
  <si>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</si>
  <si>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</si>
  <si>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</si>
  <si>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</si>
  <si>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</si>
  <si>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</si>
  <si>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</si>
  <si>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</si>
  <si>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</si>
  <si>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</si>
  <si>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</si>
  <si>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</si>
  <si>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</si>
  <si>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</si>
  <si>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</si>
  <si>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</si>
  <si>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</si>
  <si>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</si>
  <si>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</si>
  <si>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</si>
  <si>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</si>
  <si>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</si>
  <si>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</si>
  <si>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</si>
  <si>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</si>
  <si>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</si>
  <si>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</si>
  <si>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</si>
  <si>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</si>
  <si>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</si>
  <si>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</si>
  <si>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</si>
  <si>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</si>
  <si>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</si>
  <si>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</si>
  <si>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</si>
  <si>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</si>
  <si>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</si>
  <si>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</si>
  <si>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</si>
  <si>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</si>
  <si>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</si>
  <si>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</si>
  <si>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</si>
  <si>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</si>
  <si>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</si>
  <si>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</si>
  <si>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</si>
  <si>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</si>
  <si>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</si>
  <si>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</si>
  <si>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</si>
  <si>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</si>
  <si>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</si>
  <si>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</si>
  <si>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</si>
  <si>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</si>
  <si>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</si>
  <si>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</si>
  <si>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</si>
  <si>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</si>
  <si>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</si>
  <si>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</si>
  <si>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</si>
  <si>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</si>
  <si>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</si>
  <si>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</si>
  <si>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</si>
  <si>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</si>
  <si>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</si>
  <si>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</si>
  <si>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</si>
  <si>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</si>
  <si>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</si>
  <si>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</si>
  <si>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</si>
  <si>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</si>
  <si>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</si>
  <si>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</si>
  <si>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</si>
  <si>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</si>
  <si>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</si>
  <si>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</si>
  <si>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</si>
  <si>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</si>
  <si>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</si>
  <si>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</si>
  <si>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</si>
  <si>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</si>
  <si>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</si>
  <si>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</si>
  <si>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</si>
  <si>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</si>
  <si>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</si>
  <si>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</si>
  <si>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</si>
  <si>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</si>
  <si>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</si>
  <si>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</si>
  <si>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</si>
  <si>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</si>
  <si>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</si>
  <si>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</si>
  <si>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</si>
  <si>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</si>
  <si>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</si>
  <si>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</si>
  <si>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</si>
  <si>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</si>
  <si>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</si>
  <si>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</si>
  <si>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</si>
  <si>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</si>
  <si>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</si>
  <si>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</si>
  <si>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</si>
  <si>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</si>
  <si>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</si>
  <si>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</si>
  <si>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</si>
  <si>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</si>
  <si>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</si>
  <si>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</si>
  <si>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</si>
  <si>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</si>
  <si>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</si>
  <si>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</si>
  <si>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</si>
  <si>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</si>
  <si>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</si>
  <si>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</si>
  <si>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</si>
  <si>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</si>
  <si>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</si>
  <si>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</si>
  <si>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</si>
  <si>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</si>
  <si>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</si>
  <si>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</si>
  <si>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</si>
  <si>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</si>
  <si>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</si>
  <si>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</si>
  <si>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</si>
  <si>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</si>
  <si>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</si>
  <si>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</si>
  <si>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</si>
  <si>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</si>
  <si>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</si>
  <si>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</si>
  <si>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</si>
  <si>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</si>
  <si>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</si>
  <si>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</si>
  <si>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</si>
  <si>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</si>
  <si>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</si>
  <si>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</si>
  <si>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</si>
  <si>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</si>
  <si>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</si>
  <si>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</si>
  <si>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</si>
  <si>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</si>
  <si>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</si>
  <si>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</si>
  <si>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</si>
  <si>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</si>
  <si>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</si>
  <si>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</si>
  <si>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</si>
  <si>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</si>
  <si>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</si>
  <si>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</si>
  <si>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</si>
  <si>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</si>
  <si>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</si>
  <si>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</si>
  <si>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</si>
  <si>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</si>
  <si>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</si>
  <si>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</si>
  <si>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</si>
  <si>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</si>
  <si>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</si>
  <si>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</si>
  <si>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</si>
  <si>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</si>
  <si>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</si>
  <si>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</si>
  <si>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</si>
  <si>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</si>
  <si>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</si>
  <si>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</si>
  <si>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</si>
  <si>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</si>
  <si>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</si>
  <si>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</si>
  <si>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</si>
  <si>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</si>
  <si>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</si>
  <si>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</si>
  <si>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</si>
  <si>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</si>
  <si>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</si>
  <si>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</si>
  <si>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</si>
  <si>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</si>
  <si>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</si>
  <si>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</si>
  <si>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</si>
  <si>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</si>
  <si>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</si>
  <si>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</si>
  <si>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</si>
  <si>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</si>
  <si>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</si>
  <si>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</si>
  <si>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</si>
  <si>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</si>
  <si>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</si>
  <si>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</si>
  <si>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</si>
  <si>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</si>
  <si>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</si>
  <si>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</si>
  <si>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</si>
  <si>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</si>
  <si>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</si>
  <si>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</si>
  <si>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</si>
  <si>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</si>
  <si>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</si>
  <si>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</si>
  <si>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</si>
  <si>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</si>
  <si>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</si>
  <si>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</si>
  <si>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</si>
  <si>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</si>
  <si>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</si>
  <si>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</si>
  <si>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</si>
  <si>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</si>
  <si>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</si>
  <si>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</si>
  <si>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</si>
  <si>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</si>
  <si>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</si>
  <si>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</si>
  <si>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</si>
  <si>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</si>
  <si>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</si>
  <si>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</si>
  <si>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</si>
  <si>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</si>
  <si>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</si>
  <si>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</si>
  <si>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</si>
  <si>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</si>
  <si>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</si>
  <si>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</si>
  <si>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</si>
  <si>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</si>
  <si>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</si>
  <si>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</si>
  <si>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</si>
  <si>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</si>
  <si>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</si>
  <si>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</si>
  <si>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</si>
  <si>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</si>
  <si>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</si>
  <si>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</si>
  <si>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</si>
  <si>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</si>
  <si>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</si>
  <si>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</si>
  <si>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</si>
  <si>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</si>
  <si>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</si>
  <si>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</si>
  <si>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</si>
  <si>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</si>
  <si>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</si>
  <si>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</si>
  <si>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</si>
  <si>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</si>
  <si>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</si>
  <si>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</si>
  <si>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</si>
  <si>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</si>
  <si>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</si>
  <si>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</si>
  <si>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</si>
  <si>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</si>
  <si>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</si>
  <si>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</si>
  <si>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</si>
  <si>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</si>
  <si>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</si>
  <si>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</si>
  <si>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</si>
  <si>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</si>
  <si>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</si>
  <si>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</si>
  <si>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</si>
  <si>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</si>
  <si>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</si>
  <si>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</si>
  <si>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</si>
  <si>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</si>
  <si>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</si>
  <si>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</si>
  <si>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</si>
  <si>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</si>
  <si>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</si>
  <si>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</si>
  <si>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</si>
  <si>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</si>
  <si>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</si>
  <si>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</si>
  <si>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</si>
  <si>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</si>
  <si>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</si>
  <si>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</si>
  <si>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</si>
  <si>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</si>
  <si>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</si>
  <si>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</si>
  <si>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</si>
  <si>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</si>
  <si>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</si>
  <si>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</si>
  <si>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</si>
  <si>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</si>
  <si>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</si>
  <si>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</si>
  <si>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</si>
  <si>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</si>
  <si>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</si>
  <si>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</si>
  <si>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</si>
  <si>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</si>
  <si>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</si>
  <si>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</si>
  <si>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</si>
  <si>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</si>
  <si>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</si>
  <si>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</si>
  <si>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</si>
  <si>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</si>
  <si>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</si>
  <si>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</si>
  <si>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</si>
  <si>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</si>
  <si>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</si>
  <si>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</si>
  <si>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</si>
  <si>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</si>
  <si>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</si>
  <si>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</si>
  <si>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</si>
  <si>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</si>
  <si>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</si>
  <si>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</si>
  <si>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</si>
  <si>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</si>
  <si>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</si>
  <si>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</si>
  <si>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</si>
  <si>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</si>
  <si>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</si>
  <si>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</si>
  <si>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</si>
  <si>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</si>
  <si>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</si>
  <si>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</si>
  <si>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</si>
  <si>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</si>
  <si>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</si>
  <si>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</si>
  <si>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</si>
  <si>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</si>
  <si>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</si>
  <si>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</si>
  <si>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</si>
  <si>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</si>
  <si>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</si>
  <si>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</si>
  <si>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</si>
  <si>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</si>
  <si>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</si>
  <si>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</si>
  <si>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</si>
  <si>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</si>
  <si>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</si>
  <si>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</si>
  <si>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</si>
  <si>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</si>
  <si>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</si>
  <si>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</si>
  <si>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</si>
  <si>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</si>
  <si>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</si>
  <si>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</si>
  <si>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</si>
  <si>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</si>
  <si>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</si>
  <si>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</si>
  <si>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</si>
  <si>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</si>
  <si>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</si>
  <si>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</si>
  <si>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</si>
  <si>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</si>
  <si>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</si>
  <si>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</si>
  <si>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</si>
  <si>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</si>
  <si>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</si>
  <si>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</si>
  <si>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</si>
  <si>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</si>
  <si>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</si>
  <si>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</si>
  <si>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</si>
  <si>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</si>
  <si>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</si>
  <si>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</si>
  <si>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</si>
  <si>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</si>
  <si>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</si>
  <si>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</si>
  <si>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</si>
  <si>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</si>
  <si>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</si>
  <si>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</si>
  <si>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</si>
  <si>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</si>
  <si>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</si>
  <si>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</si>
  <si>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</si>
  <si>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</si>
  <si>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</si>
  <si>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</si>
  <si>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</si>
  <si>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</si>
  <si>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</si>
  <si>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</si>
  <si>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</si>
  <si>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</si>
  <si>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</si>
  <si>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</si>
  <si>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</si>
  <si>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</si>
  <si>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</si>
  <si>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</si>
  <si>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</si>
  <si>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</si>
  <si>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</si>
  <si>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</si>
  <si>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</si>
  <si>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</si>
  <si>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</si>
  <si>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</si>
  <si>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</si>
  <si>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</si>
  <si>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</si>
  <si>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</si>
  <si>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</si>
  <si>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</si>
  <si>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</si>
  <si>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</si>
  <si>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</si>
  <si>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</si>
  <si>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</si>
  <si>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</si>
  <si>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</si>
  <si>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</si>
  <si>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</si>
  <si>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</si>
  <si>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</si>
  <si>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</si>
  <si>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</si>
  <si>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</si>
  <si>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</si>
  <si>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</si>
  <si>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</si>
  <si>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</si>
  <si>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</si>
  <si>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</si>
  <si>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</si>
  <si>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</si>
  <si>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</si>
  <si>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</si>
  <si>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</si>
  <si>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</si>
  <si>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</si>
  <si>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</si>
  <si>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</si>
  <si>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</si>
  <si>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</si>
  <si>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</si>
  <si>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</si>
  <si>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</si>
  <si>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</si>
  <si>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</si>
  <si>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</si>
  <si>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</si>
  <si>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</si>
  <si>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</si>
  <si>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</si>
  <si>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</si>
  <si>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</si>
  <si>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</si>
  <si>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</si>
  <si>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</si>
  <si>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</si>
  <si>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</si>
  <si>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</si>
  <si>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</si>
  <si>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</si>
  <si>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</si>
  <si>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</si>
  <si>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</si>
  <si>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</si>
  <si>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</si>
  <si>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</si>
  <si>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</si>
  <si>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</si>
  <si>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</si>
  <si>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</si>
  <si>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</si>
  <si>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</si>
  <si>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</si>
  <si>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</si>
  <si>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</si>
  <si>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</si>
  <si>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</si>
  <si>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</si>
  <si>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</si>
  <si>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</si>
  <si>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</si>
  <si>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</si>
  <si>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</si>
  <si>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</si>
  <si>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</si>
  <si>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</si>
  <si>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</si>
  <si>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</si>
  <si>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</si>
  <si>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</si>
  <si>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</si>
  <si>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</si>
  <si>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</si>
  <si>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</si>
  <si>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</si>
  <si>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</si>
  <si>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</si>
  <si>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</si>
  <si>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</si>
  <si>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</si>
  <si>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</si>
  <si>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</si>
  <si>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</si>
  <si>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</si>
  <si>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</si>
  <si>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</si>
  <si>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</si>
  <si>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</si>
  <si>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</si>
  <si>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</si>
  <si>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</si>
  <si>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</si>
  <si>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</si>
  <si>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</si>
  <si>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</si>
  <si>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</si>
  <si>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</si>
  <si>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</si>
  <si>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</si>
  <si>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</si>
  <si>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</si>
  <si>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</si>
  <si>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</si>
  <si>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</si>
  <si>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</si>
  <si>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</si>
  <si>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</si>
  <si>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</si>
  <si>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</si>
  <si>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</si>
  <si>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</si>
  <si>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</si>
  <si>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</si>
  <si>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</si>
  <si>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</si>
  <si>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</si>
  <si>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</si>
  <si>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</si>
  <si>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</si>
  <si>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</si>
  <si>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</si>
  <si>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</si>
  <si>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</si>
  <si>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</si>
  <si>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</si>
  <si>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</si>
  <si>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</si>
  <si>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</si>
  <si>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</si>
  <si>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</si>
  <si>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</si>
  <si>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</si>
  <si>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</si>
  <si>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</si>
  <si>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</si>
  <si>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</si>
  <si>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</si>
  <si>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</si>
  <si>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</si>
  <si>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</si>
  <si>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</si>
  <si>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</si>
  <si>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</si>
  <si>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</si>
  <si>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</si>
  <si>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</si>
  <si>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</si>
  <si>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</si>
  <si>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</si>
  <si>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</si>
  <si>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</si>
  <si>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</si>
  <si>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</si>
  <si>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</si>
  <si>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</si>
  <si>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</si>
  <si>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</si>
  <si>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</si>
  <si>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</si>
  <si>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</si>
  <si>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</si>
  <si>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</si>
  <si>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</si>
  <si>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</si>
  <si>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</si>
  <si>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</si>
  <si>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</si>
  <si>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</si>
  <si>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</si>
  <si>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</si>
  <si>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</si>
  <si>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</si>
  <si>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</si>
  <si>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</si>
  <si>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</si>
  <si>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</si>
  <si>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</si>
  <si>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</si>
  <si>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</si>
  <si>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</si>
  <si>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</si>
  <si>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</si>
  <si>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</si>
  <si>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</si>
  <si>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</si>
  <si>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</si>
  <si>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</si>
  <si>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</si>
  <si>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</si>
  <si>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</si>
  <si>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</si>
  <si>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</si>
  <si>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</si>
  <si>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</si>
  <si>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</si>
  <si>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</si>
  <si>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</si>
  <si>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</si>
  <si>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</si>
  <si>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</si>
  <si>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</si>
  <si>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</si>
  <si>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</si>
  <si>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</si>
  <si>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</si>
  <si>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</si>
  <si>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</si>
  <si>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</si>
  <si>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</si>
  <si>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</si>
  <si>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</si>
  <si>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</si>
  <si>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</si>
  <si>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</si>
  <si>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</si>
  <si>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</si>
  <si>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</si>
  <si>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</si>
  <si>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</si>
  <si>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</si>
  <si>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</si>
  <si>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</si>
  <si>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</si>
  <si>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</si>
  <si>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</si>
  <si>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</si>
  <si>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</si>
  <si>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</si>
  <si>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</si>
  <si>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</si>
  <si>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</si>
  <si>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</si>
  <si>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</si>
  <si>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</si>
  <si>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</si>
  <si>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</si>
  <si>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</si>
  <si>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</si>
  <si>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</si>
  <si>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</si>
  <si>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</si>
  <si>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</si>
  <si>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</si>
  <si>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</si>
  <si>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</si>
  <si>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</si>
  <si>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</si>
  <si>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</si>
  <si>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</si>
  <si>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</si>
  <si>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</si>
  <si>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</si>
  <si>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</si>
  <si>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</si>
  <si>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</si>
  <si>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</si>
  <si>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</si>
  <si>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</si>
  <si>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</si>
  <si>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</si>
  <si>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</si>
  <si>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</si>
  <si>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</si>
  <si>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</si>
  <si>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</si>
  <si>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</si>
  <si>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</si>
  <si>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</si>
  <si>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</si>
  <si>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</si>
  <si>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</si>
  <si>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</si>
  <si>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</si>
  <si>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</si>
  <si>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</si>
  <si>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</si>
  <si>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</si>
  <si>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</si>
  <si>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</si>
  <si>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</si>
  <si>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</si>
  <si>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</si>
  <si>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</si>
  <si>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</si>
  <si>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</si>
  <si>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</si>
  <si>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</si>
  <si>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</si>
  <si>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</si>
  <si>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</si>
  <si>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</si>
  <si>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</si>
  <si>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</si>
  <si>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</si>
  <si>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</si>
  <si>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</si>
  <si>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</si>
  <si>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</si>
  <si>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</si>
  <si>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</si>
  <si>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</si>
  <si>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</si>
  <si>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</si>
  <si>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</si>
  <si>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</si>
  <si>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</si>
  <si>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</si>
  <si>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</si>
  <si>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</si>
  <si>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</si>
  <si>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</si>
  <si>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</si>
  <si>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</si>
  <si>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</si>
  <si>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</si>
  <si>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</si>
  <si>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</si>
  <si>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</si>
  <si>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</si>
  <si>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</si>
  <si>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</si>
  <si>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</si>
  <si>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</si>
  <si>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</si>
  <si>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</si>
  <si>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</si>
  <si>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</si>
  <si>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</si>
  <si>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</si>
  <si>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</si>
  <si>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</si>
  <si>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</si>
  <si>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</si>
  <si>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</si>
  <si>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</si>
  <si>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</si>
  <si>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</si>
  <si>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</si>
  <si>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</si>
  <si>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</si>
  <si>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</si>
  <si>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</si>
  <si>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</si>
  <si>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</si>
  <si>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</si>
  <si>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</si>
  <si>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</si>
  <si>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</si>
  <si>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</si>
  <si>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</si>
  <si>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</si>
  <si>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</si>
  <si>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</si>
  <si>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</si>
  <si>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</si>
  <si>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</si>
  <si>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</si>
  <si>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</si>
  <si>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</si>
  <si>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</si>
  <si>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</si>
  <si>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</si>
  <si>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</si>
  <si>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</si>
  <si>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</si>
  <si>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</si>
  <si>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</si>
  <si>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</si>
  <si>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</si>
  <si>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</si>
  <si>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</si>
  <si>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</si>
  <si>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</si>
  <si>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</si>
  <si>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</si>
  <si>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</si>
  <si>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</si>
  <si>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</si>
  <si>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</si>
  <si>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</si>
  <si>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</si>
  <si>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</si>
  <si>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</si>
  <si>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</si>
  <si>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</si>
  <si>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</si>
  <si>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</si>
  <si>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</si>
  <si>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</si>
  <si>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</si>
  <si>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</si>
  <si>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</si>
  <si>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</si>
  <si>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</si>
  <si>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</si>
  <si>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</si>
  <si>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</si>
  <si>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</si>
  <si>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</si>
  <si>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</si>
  <si>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</si>
  <si>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</si>
  <si>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</si>
  <si>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</si>
  <si>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</si>
  <si>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</si>
  <si>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</si>
  <si>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</si>
  <si>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</si>
  <si>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</si>
  <si>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</si>
  <si>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</si>
  <si>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</si>
  <si>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</si>
  <si>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</si>
  <si>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</si>
  <si>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</si>
  <si>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</si>
  <si>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</si>
  <si>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</si>
  <si>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</si>
  <si>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</si>
  <si>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</si>
  <si>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</si>
  <si>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</si>
  <si>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</si>
  <si>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</si>
  <si>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</si>
  <si>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</si>
  <si>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</si>
  <si>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</si>
  <si>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</si>
  <si>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</si>
  <si>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</si>
  <si>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</si>
  <si>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</si>
  <si>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</si>
  <si>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</si>
  <si>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</si>
  <si>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</si>
  <si>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</si>
  <si>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</si>
  <si>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</si>
  <si>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</si>
  <si>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</si>
  <si>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</si>
  <si>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</si>
  <si>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</si>
  <si>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</si>
  <si>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</si>
  <si>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</si>
  <si>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</si>
  <si>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</si>
  <si>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</si>
  <si>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</si>
  <si>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</si>
  <si>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</si>
  <si>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</si>
  <si>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</si>
  <si>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</si>
  <si>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</si>
  <si>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</si>
  <si>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</si>
  <si>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</si>
  <si>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</si>
  <si>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</si>
  <si>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</si>
  <si>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</si>
  <si>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</si>
  <si>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</si>
  <si>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</si>
  <si>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</si>
  <si>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</si>
  <si>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</si>
  <si>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</si>
  <si>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</si>
  <si>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</si>
  <si>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</si>
  <si>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</si>
  <si>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</si>
  <si>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</si>
  <si>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</si>
  <si>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</si>
  <si>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</si>
  <si>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</si>
  <si>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</si>
  <si>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</si>
  <si>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</si>
  <si>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</si>
  <si>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</si>
  <si>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</si>
  <si>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</si>
  <si>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</si>
  <si>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</si>
  <si>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</si>
  <si>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</si>
  <si>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</si>
  <si>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</si>
  <si>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</si>
  <si>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</si>
  <si>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</si>
  <si>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</si>
  <si>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</si>
  <si>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</si>
  <si>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</si>
  <si>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</si>
  <si>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</si>
  <si>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</si>
  <si>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</si>
  <si>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</si>
  <si>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</si>
  <si>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</si>
  <si>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</si>
  <si>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</si>
  <si>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</si>
  <si>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</si>
  <si>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</si>
  <si>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</si>
  <si>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</si>
  <si>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</si>
  <si>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</si>
  <si>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</si>
  <si>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</si>
  <si>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</si>
  <si>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</si>
  <si>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</si>
  <si>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</si>
  <si>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</si>
  <si>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</si>
  <si>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</si>
  <si>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</si>
  <si>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</si>
  <si>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</si>
  <si>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</si>
  <si>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</si>
  <si>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</si>
  <si>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</si>
  <si>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</si>
  <si>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</si>
  <si>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</si>
  <si>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</si>
  <si>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</si>
  <si>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</si>
  <si>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</si>
  <si>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</si>
  <si>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</si>
  <si>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</si>
  <si>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</si>
  <si>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</si>
  <si>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</si>
  <si>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</si>
  <si>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</si>
  <si>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</si>
  <si>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</si>
  <si>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</si>
  <si>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</si>
  <si>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</si>
  <si>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</si>
  <si>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</si>
  <si>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</si>
  <si>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</si>
  <si>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</si>
  <si>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</si>
  <si>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</si>
  <si>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</si>
  <si>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</si>
  <si>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</si>
  <si>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</si>
  <si>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</si>
  <si>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</si>
  <si>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</si>
  <si>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</si>
  <si>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</si>
  <si>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</si>
  <si>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</si>
  <si>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</si>
  <si>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</si>
  <si>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</si>
  <si>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</si>
  <si>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</si>
  <si>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</si>
  <si>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</si>
  <si>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</si>
  <si>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</si>
  <si>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</si>
  <si>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</si>
  <si>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</si>
  <si>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</si>
  <si>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</si>
  <si>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</si>
  <si>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</si>
  <si>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</si>
  <si>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</si>
  <si>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</si>
  <si>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</si>
  <si>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</si>
  <si>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</si>
  <si>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</si>
  <si>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</si>
  <si>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</si>
  <si>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</si>
  <si>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</si>
  <si>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</si>
  <si>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</si>
  <si>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</si>
  <si>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</si>
  <si>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</si>
  <si>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</si>
  <si>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</si>
  <si>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</si>
  <si>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</si>
  <si>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</si>
  <si>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</si>
  <si>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</si>
  <si>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</si>
  <si>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</si>
  <si>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</si>
  <si>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</si>
  <si>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</si>
  <si>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</si>
  <si>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</si>
  <si>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</si>
  <si>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</si>
  <si>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</si>
  <si>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</si>
  <si>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</si>
  <si>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</si>
  <si>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</si>
  <si>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</si>
  <si>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</si>
  <si>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</si>
  <si>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</si>
  <si>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</si>
  <si>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</si>
  <si>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</si>
  <si>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</si>
  <si>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</si>
  <si>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</si>
  <si>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</si>
  <si>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</si>
  <si>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</si>
  <si>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</si>
  <si>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</si>
  <si>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</si>
  <si>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</si>
  <si>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</si>
  <si>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</si>
  <si>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</si>
  <si>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</si>
  <si>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</si>
  <si>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</si>
  <si>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</si>
  <si>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</si>
  <si>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</si>
  <si>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</si>
  <si>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</si>
  <si>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</si>
  <si>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</si>
  <si>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</si>
  <si>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</si>
  <si>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</si>
  <si>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</si>
  <si>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</si>
  <si>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</si>
  <si>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</si>
  <si>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</si>
  <si>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</si>
  <si>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</si>
  <si>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</si>
  <si>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</si>
  <si>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</si>
  <si>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</si>
  <si>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</si>
  <si>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</si>
  <si>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</si>
  <si>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</si>
  <si>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</si>
  <si>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</si>
  <si>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</si>
  <si>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</si>
  <si>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</si>
  <si>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</si>
  <si>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</si>
  <si>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</si>
  <si>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</si>
  <si>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</si>
  <si>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</si>
  <si>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</si>
  <si>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</si>
  <si>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</si>
  <si>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</si>
  <si>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</si>
  <si>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</si>
  <si>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</si>
  <si>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</si>
  <si>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</si>
  <si>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</si>
  <si>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</si>
  <si>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</si>
  <si>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</si>
  <si>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</si>
  <si>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</si>
  <si>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</si>
  <si>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</si>
  <si>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</si>
  <si>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</si>
  <si>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</si>
  <si>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</si>
  <si>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</si>
  <si>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</si>
  <si>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</si>
  <si>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</si>
  <si>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</si>
  <si>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</si>
  <si>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</si>
  <si>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</si>
  <si>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</si>
  <si>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</si>
  <si>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</si>
  <si>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</si>
  <si>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</si>
  <si>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</si>
  <si>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</si>
  <si>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</si>
  <si>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</si>
  <si>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</si>
  <si>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</si>
  <si>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</si>
  <si>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</si>
  <si>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</si>
  <si>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</si>
  <si>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</si>
  <si>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</si>
  <si>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</si>
  <si>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</si>
  <si>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</si>
  <si>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</si>
  <si>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</si>
  <si>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</si>
  <si>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</si>
  <si>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</si>
  <si>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</si>
  <si>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</si>
  <si>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</si>
  <si>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</si>
  <si>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</si>
  <si>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</si>
  <si>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</si>
  <si>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</si>
  <si>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</si>
  <si>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</si>
  <si>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</si>
  <si>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</si>
  <si>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</si>
  <si>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</si>
  <si>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</si>
  <si>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</si>
  <si>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</si>
  <si>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</si>
  <si>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</si>
  <si>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</si>
  <si>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</si>
  <si>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</si>
  <si>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</si>
  <si>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</si>
  <si>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</si>
  <si>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</si>
  <si>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</si>
  <si>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</si>
  <si>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</si>
  <si>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</si>
  <si>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</si>
  <si>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</si>
  <si>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</si>
  <si>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</si>
  <si>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</si>
  <si>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</si>
  <si>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</si>
  <si>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</si>
  <si>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</si>
  <si>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</si>
  <si>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</si>
  <si>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</si>
  <si>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</si>
  <si>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</si>
  <si>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</si>
  <si>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</si>
  <si>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</si>
  <si>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</si>
  <si>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</si>
  <si>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</si>
  <si>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</si>
  <si>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</si>
  <si>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</si>
  <si>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</si>
  <si>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</si>
  <si>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</si>
  <si>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</si>
  <si>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</si>
  <si>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</si>
  <si>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</si>
  <si>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</si>
  <si>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</si>
  <si>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</si>
  <si>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</si>
  <si>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</si>
  <si>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</si>
  <si>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</si>
  <si>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</si>
  <si>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</si>
  <si>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</si>
  <si>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</si>
  <si>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</si>
  <si>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</si>
  <si>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</si>
  <si>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</si>
  <si>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</si>
  <si>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</si>
  <si>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</si>
  <si>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</si>
  <si>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</si>
  <si>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</si>
  <si>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</si>
  <si>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</si>
  <si>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</si>
  <si>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</si>
  <si>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</si>
  <si>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</si>
  <si>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</si>
  <si>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</si>
  <si>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</si>
  <si>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</si>
  <si>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</si>
  <si>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</si>
  <si>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</si>
  <si>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</si>
  <si>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</si>
  <si>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</si>
  <si>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</si>
  <si>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</si>
  <si>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</si>
  <si>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</si>
  <si>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</si>
  <si>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</si>
  <si>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</si>
  <si>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</si>
  <si>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</si>
  <si>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</si>
  <si>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</si>
  <si>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</si>
  <si>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</si>
  <si>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</si>
  <si>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</si>
  <si>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</si>
  <si>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</si>
  <si>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</si>
  <si>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</si>
  <si>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</si>
  <si>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</si>
  <si>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</si>
  <si>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</si>
  <si>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</si>
  <si>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</si>
  <si>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</si>
  <si>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</si>
  <si>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</si>
  <si>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</si>
  <si>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</si>
  <si>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</si>
  <si>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</si>
  <si>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</si>
  <si>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</si>
  <si>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</si>
  <si>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</si>
  <si>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</si>
  <si>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</si>
  <si>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</si>
  <si>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</si>
  <si>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</si>
  <si>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</si>
  <si>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</si>
  <si>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</si>
  <si>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</si>
  <si>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</si>
  <si>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</si>
  <si>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</si>
  <si>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</si>
  <si>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</si>
  <si>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</si>
  <si>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</si>
  <si>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</si>
  <si>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</si>
  <si>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</si>
  <si>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</si>
  <si>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</si>
  <si>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</si>
  <si>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</si>
  <si>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</si>
  <si>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</si>
  <si>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</si>
  <si>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</si>
  <si>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</si>
  <si>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</si>
  <si>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</si>
  <si>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</si>
  <si>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</si>
  <si>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</si>
  <si>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</si>
  <si>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</si>
  <si>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</si>
  <si>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</si>
  <si>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</si>
  <si>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</si>
  <si>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</si>
  <si>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</si>
  <si>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</si>
  <si>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</si>
  <si>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</si>
  <si>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</si>
  <si>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</si>
  <si>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</si>
  <si>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</si>
  <si>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</si>
  <si>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</si>
  <si>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</si>
  <si>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</si>
  <si>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</si>
  <si>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</si>
  <si>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</si>
  <si>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</si>
  <si>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</si>
  <si>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</si>
  <si>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</si>
  <si>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</si>
  <si>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</si>
  <si>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</si>
  <si>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</si>
  <si>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</si>
  <si>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</si>
  <si>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</si>
  <si>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</si>
  <si>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</si>
  <si>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</si>
  <si>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</si>
  <si>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</si>
  <si>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</si>
  <si>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</si>
  <si>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</si>
  <si>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</si>
  <si>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</si>
  <si>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</si>
  <si>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</si>
  <si>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</si>
  <si>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</si>
  <si>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</si>
  <si>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</si>
  <si>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</si>
  <si>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</si>
  <si>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</si>
  <si>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</si>
  <si>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</si>
  <si>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</si>
  <si>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</si>
  <si>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</si>
  <si>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</si>
  <si>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</si>
  <si>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</si>
  <si>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</si>
  <si>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</si>
  <si>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</si>
  <si>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</si>
  <si>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</si>
  <si>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</si>
  <si>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</si>
  <si>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</si>
  <si>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</si>
  <si>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</si>
  <si>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</si>
  <si>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</si>
  <si>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</si>
  <si>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</si>
  <si>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</si>
  <si>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</si>
  <si>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</si>
  <si>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</si>
  <si>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</si>
  <si>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</si>
  <si>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</si>
  <si>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</si>
  <si>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</si>
  <si>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</si>
  <si>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</si>
  <si>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</si>
  <si>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</si>
  <si>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</si>
  <si>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</si>
  <si>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</si>
  <si>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</si>
  <si>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</si>
  <si>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</si>
  <si>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</si>
  <si>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</si>
  <si>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</si>
  <si>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</si>
  <si>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</si>
  <si>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</si>
  <si>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</si>
  <si>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</si>
  <si>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</si>
  <si>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</si>
  <si>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</si>
  <si>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</si>
  <si>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</si>
  <si>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</si>
  <si>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</si>
  <si>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</si>
  <si>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</si>
  <si>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</si>
  <si>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</si>
  <si>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</si>
  <si>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</si>
  <si>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</si>
  <si>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</si>
  <si>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</si>
  <si>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</si>
  <si>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</si>
  <si>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</si>
  <si>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</si>
  <si>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</si>
  <si>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</si>
  <si>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</si>
  <si>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</si>
  <si>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</si>
  <si>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</si>
  <si>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</si>
  <si>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</si>
  <si>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</si>
  <si>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</si>
  <si>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</si>
  <si>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</si>
  <si>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</si>
  <si>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</si>
  <si>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</si>
  <si>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</si>
  <si>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</si>
  <si>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</si>
  <si>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</si>
  <si>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</si>
  <si>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</si>
  <si>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</si>
  <si>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</si>
  <si>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</si>
  <si>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</si>
  <si>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</si>
  <si>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</si>
  <si>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</si>
  <si>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</si>
  <si>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</si>
  <si>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</si>
  <si>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</si>
  <si>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</si>
  <si>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</si>
  <si>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</si>
  <si>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</si>
  <si>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</si>
  <si>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</si>
  <si>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</si>
  <si>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</si>
  <si>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</si>
  <si>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</si>
  <si>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</si>
  <si>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</si>
  <si>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</si>
  <si>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</si>
  <si>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</si>
  <si>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</si>
  <si>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</si>
  <si>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</si>
  <si>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</si>
  <si>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</si>
  <si>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</si>
  <si>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</si>
  <si>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</si>
  <si>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</si>
  <si>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</si>
  <si>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</si>
  <si>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</si>
  <si>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</si>
  <si>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</si>
  <si>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</si>
  <si>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</si>
  <si>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</si>
  <si>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</si>
  <si>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</si>
  <si>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</si>
  <si>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</si>
  <si>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</si>
  <si>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</si>
  <si>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</si>
  <si>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</si>
  <si>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</si>
  <si>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</si>
  <si>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</si>
  <si>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</si>
  <si>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</si>
  <si>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</si>
  <si>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</si>
  <si>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</si>
  <si>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</si>
  <si>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</si>
  <si>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</si>
  <si>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</si>
  <si>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</si>
  <si>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</si>
  <si>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</si>
  <si>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</si>
  <si>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</si>
  <si>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</si>
  <si>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</si>
  <si>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</si>
  <si>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</si>
  <si>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</si>
  <si>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</si>
  <si>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</si>
  <si>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</si>
  <si>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</si>
  <si>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</si>
  <si>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</si>
  <si>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</si>
  <si>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</si>
  <si>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</si>
  <si>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</si>
  <si>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</si>
  <si>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</si>
  <si>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</si>
  <si>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</si>
  <si>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</si>
  <si>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</si>
  <si>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</si>
  <si>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</si>
  <si>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</si>
  <si>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</si>
  <si>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</si>
  <si>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</si>
  <si>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</si>
  <si>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</si>
  <si>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</si>
  <si>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</si>
  <si>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</si>
  <si>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</si>
  <si>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</si>
  <si>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</si>
  <si>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</si>
  <si>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</si>
  <si>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</si>
  <si>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</si>
  <si>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</si>
  <si>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</si>
  <si>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</si>
  <si>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</si>
  <si>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</si>
  <si>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</si>
  <si>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</si>
  <si>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</si>
  <si>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</si>
  <si>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</si>
  <si>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</si>
  <si>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</si>
  <si>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</si>
  <si>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</si>
  <si>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</si>
  <si>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</si>
  <si>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</si>
  <si>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</si>
  <si>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</si>
  <si>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</si>
  <si>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</si>
  <si>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</si>
  <si>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</si>
  <si>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</si>
  <si>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</si>
  <si>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</si>
  <si>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</si>
  <si>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</si>
  <si>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</si>
  <si>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</si>
  <si>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</si>
  <si>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</si>
  <si>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</si>
  <si>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</si>
  <si>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</si>
  <si>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</si>
  <si>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</si>
  <si>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</si>
  <si>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</si>
  <si>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</si>
  <si>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</si>
  <si>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</si>
  <si>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</si>
  <si>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</si>
  <si>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</si>
  <si>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</si>
  <si>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</si>
  <si>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</si>
  <si>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</si>
  <si>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</si>
  <si>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</si>
  <si>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</si>
  <si>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</si>
  <si>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</si>
  <si>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</si>
  <si>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</si>
  <si>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</si>
  <si>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</si>
  <si>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</si>
  <si>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</si>
  <si>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</si>
  <si>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</si>
  <si>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</si>
  <si>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</si>
  <si>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</si>
  <si>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</si>
  <si>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</si>
  <si>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</si>
  <si>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</si>
  <si>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</si>
  <si>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</si>
  <si>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</si>
  <si>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</si>
  <si>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</si>
  <si>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</si>
  <si>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</si>
  <si>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</si>
  <si>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</si>
  <si>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</si>
  <si>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</si>
  <si>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</si>
  <si>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</si>
  <si>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</si>
  <si>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</si>
  <si>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</si>
  <si>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</si>
  <si>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</si>
  <si>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</si>
  <si>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</si>
  <si>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</si>
  <si>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</si>
  <si>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</si>
  <si>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</si>
  <si>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</si>
  <si>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</si>
  <si>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</si>
  <si>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</si>
  <si>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</si>
  <si>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</si>
  <si>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</si>
  <si>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</si>
  <si>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</si>
  <si>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</si>
  <si>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</si>
  <si>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</si>
  <si>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</si>
  <si>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</si>
  <si>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</si>
  <si>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</si>
  <si>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</si>
  <si>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</si>
  <si>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</si>
  <si>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</si>
  <si>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</si>
  <si>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</si>
  <si>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</si>
  <si>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</si>
  <si>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</si>
  <si>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</si>
  <si>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</si>
  <si>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</si>
  <si>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</si>
  <si>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</si>
  <si>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</si>
  <si>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</si>
  <si>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</si>
  <si>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</si>
  <si>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</si>
  <si>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</si>
  <si>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</si>
  <si>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</si>
  <si>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</si>
  <si>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</si>
  <si>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</si>
  <si>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</si>
  <si>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</si>
  <si>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</si>
  <si>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</si>
  <si>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</si>
  <si>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</si>
  <si>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</si>
  <si>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</si>
  <si>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</si>
  <si>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</si>
  <si>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</si>
  <si>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</si>
  <si>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</si>
  <si>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</si>
  <si>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</si>
  <si>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</si>
  <si>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</si>
  <si>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</si>
  <si>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</si>
  <si>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</si>
  <si>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</si>
  <si>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</si>
  <si>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</si>
  <si>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</si>
  <si>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</si>
  <si>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</si>
  <si>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</si>
  <si>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</si>
  <si>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</si>
  <si>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</si>
  <si>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</si>
  <si>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</si>
  <si>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</si>
  <si>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</si>
  <si>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</si>
  <si>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</si>
  <si>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</si>
  <si>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</si>
  <si>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</si>
  <si>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</si>
  <si>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</si>
  <si>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</si>
  <si>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</si>
  <si>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</si>
  <si>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</si>
  <si>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</si>
  <si>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</si>
  <si>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</si>
  <si>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</si>
  <si>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</si>
  <si>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</si>
  <si>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</si>
  <si>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</si>
  <si>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</si>
  <si>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</si>
  <si>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</si>
  <si>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</si>
  <si>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</si>
  <si>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</si>
  <si>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</si>
  <si>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</si>
  <si>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</si>
  <si>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</si>
  <si>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</si>
  <si>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</si>
  <si>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</si>
  <si>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</si>
  <si>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</si>
  <si>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</si>
  <si>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</si>
  <si>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</si>
  <si>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</si>
  <si>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</si>
  <si>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</si>
  <si>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</si>
  <si>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</si>
  <si>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</si>
  <si>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</si>
  <si>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</si>
  <si>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</si>
  <si>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</si>
  <si>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</si>
  <si>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</si>
  <si>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</si>
  <si>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</si>
  <si>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</si>
  <si>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</si>
  <si>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</si>
  <si>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</si>
  <si>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</si>
  <si>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</si>
  <si>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</si>
  <si>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</si>
  <si>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</si>
  <si>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</si>
  <si>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</si>
  <si>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</si>
  <si>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</si>
  <si>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</si>
  <si>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</si>
  <si>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</si>
  <si>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</si>
  <si>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</si>
  <si>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</si>
  <si>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</si>
  <si>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</si>
  <si>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</si>
  <si>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</si>
  <si>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</si>
  <si>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</si>
  <si>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</si>
  <si>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</si>
  <si>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</si>
  <si>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</si>
  <si>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</si>
  <si>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</si>
  <si>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</si>
  <si>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</si>
  <si>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</si>
  <si>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</si>
  <si>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</si>
  <si>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</si>
  <si>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</si>
  <si>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</si>
  <si>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</si>
  <si>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</si>
  <si>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</si>
  <si>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</si>
  <si>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</si>
  <si>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</si>
  <si>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</si>
  <si>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</si>
  <si>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</si>
  <si>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</si>
  <si>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</si>
  <si>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</si>
  <si>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</si>
  <si>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</si>
  <si>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</si>
  <si>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</si>
  <si>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</si>
  <si>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</si>
  <si>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</si>
  <si>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</si>
  <si>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</si>
  <si>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</si>
  <si>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</si>
  <si>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</si>
  <si>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</si>
  <si>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</si>
  <si>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</si>
  <si>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</si>
  <si>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</si>
  <si>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</si>
  <si>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</si>
  <si>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</si>
  <si>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</si>
  <si>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</si>
  <si>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</si>
  <si>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</si>
  <si>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</si>
  <si>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</si>
  <si>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</si>
  <si>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</si>
  <si>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</si>
  <si>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</si>
  <si>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</si>
  <si>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</si>
  <si>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</si>
  <si>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</si>
  <si>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</si>
  <si>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</si>
  <si>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</si>
  <si>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</si>
  <si>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</si>
  <si>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</si>
  <si>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</si>
  <si>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</si>
  <si>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</si>
  <si>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</si>
  <si>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</si>
  <si>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</si>
  <si>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</si>
  <si>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</si>
  <si>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</si>
  <si>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</si>
  <si>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</si>
  <si>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</si>
  <si>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</si>
  <si>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</si>
  <si>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</si>
  <si>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</si>
  <si>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</si>
  <si>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</si>
  <si>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</si>
  <si>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</si>
  <si>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</si>
  <si>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</si>
  <si>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</si>
  <si>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</si>
  <si>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</si>
  <si>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</si>
  <si>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</si>
  <si>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</si>
  <si>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</si>
  <si>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</si>
  <si>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</si>
  <si>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</si>
  <si>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</si>
  <si>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</si>
  <si>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</si>
  <si>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</si>
  <si>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</si>
  <si>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</si>
  <si>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</si>
  <si>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</si>
  <si>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</si>
  <si>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</si>
  <si>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</si>
  <si>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</si>
  <si>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</si>
  <si>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</si>
  <si>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</si>
  <si>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</si>
  <si>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</si>
  <si>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</si>
  <si>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</si>
  <si>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</si>
  <si>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</si>
  <si>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</si>
  <si>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</si>
  <si>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</si>
  <si>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</si>
  <si>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</si>
  <si>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</si>
  <si>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</si>
  <si>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</si>
  <si>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</si>
  <si>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</si>
  <si>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</si>
  <si>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</si>
  <si>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</si>
  <si>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</si>
  <si>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</si>
  <si>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</si>
  <si>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</si>
  <si>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</si>
  <si>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</si>
  <si>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</si>
  <si>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</si>
  <si>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</si>
  <si>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</si>
  <si>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</si>
  <si>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</si>
  <si>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</si>
  <si>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</si>
  <si>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</si>
  <si>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</si>
  <si>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</si>
  <si>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</si>
  <si>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</si>
  <si>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</si>
  <si>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</si>
  <si>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</si>
  <si>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</si>
  <si>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</si>
  <si>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</si>
  <si>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</si>
  <si>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</si>
  <si>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</si>
  <si>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</si>
  <si>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</si>
  <si>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</si>
  <si>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</si>
  <si>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</si>
  <si>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</si>
  <si>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</si>
  <si>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</si>
  <si>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</si>
  <si>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</si>
  <si>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</si>
  <si>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</si>
  <si>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</si>
  <si>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</si>
  <si>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</si>
  <si>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</si>
  <si>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</si>
  <si>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</si>
  <si>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</si>
  <si>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</si>
  <si>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</si>
  <si>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</si>
  <si>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</si>
  <si>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</si>
  <si>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</si>
  <si>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</si>
  <si>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</si>
  <si>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</si>
  <si>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</si>
  <si>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</si>
  <si>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</si>
  <si>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</si>
  <si>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</si>
  <si>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</si>
  <si>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</si>
  <si>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</si>
  <si>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</si>
  <si>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</si>
  <si>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</si>
  <si>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</si>
  <si>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</si>
  <si>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</si>
  <si>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</si>
  <si>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</si>
  <si>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</si>
  <si>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</si>
  <si>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</si>
  <si>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</si>
  <si>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</si>
  <si>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</si>
  <si>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</si>
  <si>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</si>
  <si>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</si>
  <si>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</si>
  <si>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</si>
  <si>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</si>
  <si>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</si>
  <si>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</si>
  <si>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</si>
  <si>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</si>
  <si>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</si>
  <si>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</si>
  <si>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</si>
  <si>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</si>
  <si>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</si>
  <si>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</si>
  <si>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</si>
  <si>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</si>
  <si>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</si>
  <si>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</si>
  <si>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</si>
  <si>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</si>
  <si>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</si>
  <si>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</si>
  <si>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</si>
  <si>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</si>
  <si>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</si>
  <si>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</si>
  <si>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</si>
  <si>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</si>
  <si>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</si>
  <si>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</si>
  <si>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</si>
  <si>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</si>
  <si>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</si>
  <si>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</si>
  <si>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</si>
  <si>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</si>
  <si>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</si>
  <si>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</si>
  <si>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</si>
  <si>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</si>
  <si>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</si>
  <si>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</si>
  <si>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</si>
  <si>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</si>
  <si>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</si>
  <si>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</si>
  <si>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</si>
  <si>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</si>
  <si>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</si>
  <si>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</si>
  <si>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</si>
  <si>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</si>
  <si>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</si>
  <si>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</si>
  <si>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</si>
  <si>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</si>
  <si>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</si>
  <si>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</si>
  <si>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</si>
  <si>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</si>
  <si>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</si>
  <si>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</si>
  <si>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</si>
  <si>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</si>
  <si>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</si>
  <si>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</si>
  <si>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</si>
  <si>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</si>
  <si>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</si>
  <si>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</si>
  <si>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</si>
  <si>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</si>
  <si>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</si>
  <si>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</si>
  <si>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</si>
  <si>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</si>
  <si>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</si>
  <si>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</si>
  <si>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</si>
  <si>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</si>
  <si>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</si>
  <si>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</si>
  <si>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</si>
  <si>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</si>
  <si>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</si>
  <si>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</si>
  <si>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</si>
  <si>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</si>
  <si>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</si>
  <si>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</si>
  <si>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</si>
  <si>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</si>
  <si>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</si>
  <si>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</si>
  <si>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</si>
  <si>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</si>
  <si>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</si>
  <si>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</si>
  <si>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</si>
  <si>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</si>
  <si>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</si>
  <si>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</si>
  <si>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</si>
  <si>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</si>
  <si>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</si>
  <si>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</si>
  <si>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</si>
  <si>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</si>
  <si>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</si>
  <si>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</si>
  <si>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</si>
  <si>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</si>
  <si>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</si>
  <si>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</si>
  <si>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</si>
  <si>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</si>
  <si>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</si>
  <si>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</si>
  <si>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</si>
  <si>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</si>
  <si>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</si>
  <si>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</si>
  <si>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</si>
  <si>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</si>
  <si>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</si>
  <si>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</si>
  <si>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</si>
  <si>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</si>
  <si>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</si>
  <si>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</si>
  <si>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</si>
  <si>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</si>
  <si>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</si>
  <si>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</si>
  <si>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</si>
  <si>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</si>
  <si>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</si>
  <si>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</si>
  <si>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</si>
  <si>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</si>
  <si>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</si>
  <si>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</si>
  <si>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</si>
  <si>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</si>
  <si>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</si>
  <si>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</si>
  <si>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</si>
  <si>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</si>
  <si>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</si>
  <si>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</si>
  <si>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</si>
  <si>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</si>
  <si>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</si>
  <si>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</si>
  <si>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</si>
  <si>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</si>
  <si>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</si>
  <si>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</si>
  <si>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</si>
  <si>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</si>
  <si>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</si>
  <si>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</si>
  <si>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</si>
  <si>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</si>
  <si>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</si>
  <si>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</si>
  <si>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</si>
  <si>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</si>
  <si>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</si>
  <si>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</si>
  <si>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</si>
  <si>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</si>
  <si>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</si>
  <si>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</si>
  <si>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</si>
  <si>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</si>
  <si>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</si>
  <si>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</si>
  <si>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</si>
  <si>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</si>
  <si>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</si>
  <si>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</si>
  <si>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</si>
  <si>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</si>
  <si>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</si>
  <si>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</si>
  <si>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</si>
  <si>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</si>
  <si>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</si>
  <si>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</si>
  <si>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</si>
  <si>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</si>
  <si>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</si>
  <si>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</si>
  <si>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</si>
  <si>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</si>
  <si>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</si>
  <si>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</si>
  <si>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</si>
  <si>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</si>
  <si>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</si>
  <si>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</si>
  <si>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</si>
  <si>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</si>
  <si>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</si>
  <si>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</si>
  <si>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</si>
  <si>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</si>
  <si>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</si>
  <si>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</si>
  <si>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</si>
  <si>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</si>
  <si>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</si>
  <si>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</si>
  <si>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</si>
  <si>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</si>
  <si>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</si>
  <si>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</si>
  <si>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</si>
  <si>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</si>
  <si>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</si>
  <si>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</si>
  <si>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</si>
  <si>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</si>
  <si>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</si>
  <si>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</si>
  <si>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</si>
  <si>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</si>
  <si>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</si>
  <si>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</si>
  <si>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</si>
  <si>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</si>
  <si>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</si>
  <si>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</si>
  <si>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</si>
  <si>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</si>
  <si>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</si>
  <si>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</si>
  <si>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</si>
  <si>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</si>
  <si>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</si>
  <si>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</si>
  <si>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</si>
  <si>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</si>
  <si>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</si>
  <si>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</si>
  <si>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</si>
  <si>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</si>
  <si>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</si>
  <si>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</si>
  <si>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</si>
  <si>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</si>
  <si>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</si>
  <si>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</si>
  <si>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</si>
  <si>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</si>
  <si>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</si>
  <si>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</si>
  <si>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</si>
  <si>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</si>
  <si>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</si>
  <si>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</si>
  <si>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</si>
  <si>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</si>
  <si>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</si>
  <si>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</si>
  <si>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</si>
  <si>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</si>
  <si>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</si>
  <si>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</si>
  <si>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</si>
  <si>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</si>
  <si>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</si>
  <si>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</si>
  <si>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</si>
  <si>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</si>
  <si>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</si>
  <si>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</si>
  <si>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</si>
  <si>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</si>
  <si>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</si>
  <si>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</si>
  <si>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</si>
  <si>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</si>
  <si>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</si>
  <si>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</si>
  <si>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</si>
  <si>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</si>
  <si>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</si>
  <si>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</si>
  <si>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</si>
  <si>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</si>
  <si>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</si>
  <si>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</si>
  <si>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</si>
  <si>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</si>
  <si>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</si>
  <si>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</si>
  <si>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</si>
  <si>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</si>
  <si>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</si>
  <si>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</si>
  <si>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</si>
  <si>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</si>
  <si>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</si>
  <si>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</si>
  <si>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</si>
  <si>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</si>
  <si>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</si>
  <si>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</si>
  <si>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</si>
  <si>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</si>
  <si>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</si>
  <si>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</si>
  <si>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</si>
  <si>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</si>
  <si>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</si>
  <si>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</si>
  <si>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</si>
  <si>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</si>
  <si>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</si>
  <si>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</si>
  <si>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</si>
  <si>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</si>
  <si>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</si>
  <si>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</si>
  <si>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</si>
  <si>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</si>
  <si>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</si>
  <si>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</si>
  <si>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</si>
  <si>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</si>
  <si>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</si>
  <si>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</si>
  <si>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</si>
  <si>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</si>
  <si>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</si>
  <si>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</si>
  <si>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</si>
  <si>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</si>
  <si>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</si>
  <si>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</si>
  <si>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</si>
  <si>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</si>
  <si>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</si>
  <si>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</si>
  <si>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</si>
  <si>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</si>
  <si>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</si>
  <si>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</si>
  <si>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</si>
  <si>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</si>
  <si>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</si>
  <si>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</si>
  <si>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</si>
  <si>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</si>
  <si>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</si>
  <si>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</si>
  <si>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</si>
  <si>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</si>
  <si>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</si>
  <si>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</si>
  <si>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</si>
  <si>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</si>
  <si>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</si>
  <si>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</si>
  <si>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</si>
  <si>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</si>
  <si>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</si>
  <si>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</si>
  <si>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</si>
  <si>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</si>
  <si>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</si>
  <si>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</si>
  <si>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</si>
  <si>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</si>
  <si>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</si>
  <si>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</si>
  <si>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</si>
  <si>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</si>
  <si>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</si>
  <si>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</si>
  <si>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</si>
  <si>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</si>
  <si>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</si>
  <si>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</si>
  <si>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</si>
  <si>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</si>
  <si>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</si>
  <si>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</si>
  <si>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</si>
  <si>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</si>
  <si>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</si>
  <si>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</si>
  <si>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</si>
  <si>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</si>
  <si>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</si>
  <si>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</si>
  <si>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</si>
  <si>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</si>
  <si>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</si>
  <si>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</si>
  <si>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</si>
  <si>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</si>
  <si>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</si>
  <si>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</si>
  <si>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</si>
  <si>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</si>
  <si>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</si>
  <si>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</si>
  <si>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</si>
  <si>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</si>
  <si>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</si>
  <si>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</si>
  <si>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</si>
  <si>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</si>
  <si>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</si>
  <si>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</si>
  <si>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</si>
  <si>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</si>
  <si>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</si>
  <si>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</si>
  <si>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</si>
  <si>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</si>
  <si>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</si>
  <si>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</si>
  <si>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</si>
  <si>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</si>
  <si>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</si>
  <si>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</si>
  <si>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</si>
  <si>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</si>
  <si>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</si>
  <si>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</si>
  <si>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</si>
  <si>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</si>
  <si>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</si>
  <si>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</si>
  <si>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</si>
  <si>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</si>
  <si>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</si>
  <si>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</si>
  <si>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</si>
  <si>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</si>
  <si>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</si>
  <si>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</si>
  <si>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</si>
  <si>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</si>
  <si>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</si>
  <si>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</si>
  <si>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</si>
  <si>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</si>
  <si>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</si>
  <si>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</si>
  <si>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</si>
  <si>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</si>
  <si>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</si>
  <si>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</si>
  <si>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</si>
  <si>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</si>
  <si>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</si>
  <si>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</si>
  <si>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</si>
  <si>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</si>
  <si>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</si>
  <si>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</si>
  <si>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</si>
  <si>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</si>
  <si>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</si>
  <si>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</si>
  <si>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</si>
  <si>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</si>
  <si>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</si>
  <si>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</si>
  <si>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</si>
  <si>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</si>
  <si>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</si>
  <si>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</si>
  <si>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</si>
  <si>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</si>
  <si>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</si>
  <si>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</si>
  <si>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</si>
  <si>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</si>
  <si>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</si>
  <si>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</si>
  <si>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</si>
  <si>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</si>
  <si>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</si>
  <si>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</si>
  <si>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</si>
  <si>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</si>
  <si>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</si>
  <si>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</si>
  <si>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</si>
  <si>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</si>
  <si>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</si>
  <si>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</si>
  <si>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</si>
  <si>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</si>
  <si>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</si>
  <si>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</si>
  <si>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</si>
  <si>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</si>
  <si>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</si>
  <si>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</si>
  <si>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</si>
  <si>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</si>
  <si>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</si>
  <si>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</si>
  <si>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</si>
  <si>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</si>
  <si>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</si>
  <si>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</si>
  <si>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</si>
  <si>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</si>
  <si>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</si>
  <si>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</si>
  <si>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</si>
  <si>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</si>
  <si>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</si>
  <si>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</si>
  <si>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</si>
  <si>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</si>
  <si>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</si>
  <si>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</si>
  <si>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</si>
  <si>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</si>
  <si>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</si>
  <si>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</si>
  <si>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</si>
  <si>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</si>
  <si>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</si>
  <si>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</si>
  <si>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</si>
  <si>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</si>
  <si>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</si>
  <si>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</si>
  <si>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</si>
  <si>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</si>
  <si>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</si>
  <si>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</si>
  <si>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</si>
  <si>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</si>
  <si>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</si>
  <si>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</si>
  <si>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</si>
  <si>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</si>
  <si>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</si>
  <si>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</si>
  <si>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</si>
  <si>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</si>
  <si>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</si>
  <si>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</si>
  <si>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</si>
  <si>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</si>
  <si>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</si>
  <si>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</si>
  <si>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</si>
  <si>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</si>
  <si>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</si>
  <si>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</si>
  <si>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</si>
  <si>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</si>
  <si>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</si>
  <si>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</si>
  <si>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</si>
  <si>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</si>
  <si>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</si>
  <si>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</si>
  <si>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</si>
  <si>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</si>
  <si>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</si>
  <si>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</si>
  <si>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</si>
  <si>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</si>
  <si>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</si>
  <si>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</si>
  <si>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</si>
  <si>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</si>
  <si>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</si>
  <si>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</si>
  <si>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</si>
  <si>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</si>
  <si>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</si>
  <si>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</si>
  <si>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</si>
  <si>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</si>
  <si>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</si>
  <si>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</si>
  <si>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</si>
  <si>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</si>
  <si>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</si>
  <si>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</si>
  <si>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</si>
  <si>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</si>
  <si>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</si>
  <si>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</si>
  <si>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</si>
  <si>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</si>
  <si>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</si>
  <si>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</si>
  <si>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</si>
  <si>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</si>
  <si>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</si>
  <si>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</si>
  <si>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</si>
  <si>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</si>
  <si>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</si>
  <si>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</si>
  <si>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</si>
  <si>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</si>
  <si>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</si>
  <si>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</si>
  <si>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</si>
  <si>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</si>
  <si>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</si>
  <si>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</si>
  <si>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</si>
  <si>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</si>
  <si>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</si>
  <si>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</si>
  <si>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</si>
  <si>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</si>
  <si>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</si>
  <si>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</si>
  <si>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</si>
  <si>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</si>
  <si>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</si>
  <si>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</si>
  <si>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</si>
  <si>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</si>
  <si>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</si>
  <si>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</si>
  <si>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</si>
  <si>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</si>
  <si>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</si>
  <si>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</si>
  <si>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</si>
  <si>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</si>
  <si>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</si>
  <si>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</si>
  <si>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</si>
  <si>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</si>
  <si>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</si>
  <si>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</si>
  <si>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</si>
  <si>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</si>
  <si>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</si>
  <si>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</si>
  <si>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</si>
  <si>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</si>
  <si>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</si>
  <si>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</si>
  <si>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</si>
  <si>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</si>
  <si>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</si>
  <si>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</si>
  <si>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</si>
  <si>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</si>
  <si>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</si>
  <si>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</si>
  <si>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</si>
  <si>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</si>
  <si>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</si>
  <si>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</si>
  <si>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</si>
  <si>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</si>
  <si>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</si>
  <si>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</si>
  <si>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</si>
  <si>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</si>
  <si>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</si>
  <si>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</si>
  <si>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</si>
  <si>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</si>
  <si>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</si>
  <si>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</si>
  <si>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</si>
  <si>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</si>
  <si>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</si>
  <si>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</si>
  <si>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</si>
  <si>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</si>
  <si>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</si>
  <si>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</si>
  <si>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</si>
  <si>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</si>
  <si>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</si>
  <si>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</si>
  <si>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</si>
  <si>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</si>
  <si>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</si>
  <si>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</si>
  <si>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</si>
  <si>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</si>
  <si>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</si>
  <si>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</si>
  <si>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</si>
  <si>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</si>
  <si>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</si>
  <si>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</si>
  <si>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</si>
  <si>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</si>
  <si>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</si>
  <si>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</si>
  <si>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</si>
  <si>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</si>
  <si>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</si>
  <si>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</si>
  <si>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</si>
  <si>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</si>
  <si>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</si>
  <si>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</si>
  <si>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</si>
  <si>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</si>
  <si>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</si>
  <si>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</si>
  <si>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</si>
  <si>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</si>
  <si>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</si>
  <si>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</si>
  <si>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</si>
  <si>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</si>
  <si>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</si>
  <si>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</si>
  <si>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</si>
  <si>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</si>
  <si>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</si>
  <si>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</si>
  <si>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</si>
  <si>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</si>
  <si>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</si>
  <si>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</si>
  <si>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</si>
  <si>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</si>
  <si>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</si>
  <si>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</si>
  <si>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</si>
  <si>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</si>
  <si>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</si>
  <si>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</si>
  <si>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</si>
  <si>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</si>
  <si>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</si>
  <si>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</si>
  <si>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</si>
  <si>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</si>
  <si>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</si>
  <si>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</si>
  <si>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</si>
  <si>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</si>
  <si>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</si>
  <si>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</si>
  <si>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</si>
  <si>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</si>
  <si>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</si>
  <si>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</si>
  <si>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</si>
  <si>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</si>
  <si>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</si>
  <si>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</si>
  <si>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</si>
  <si>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</si>
  <si>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</si>
  <si>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</si>
  <si>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</si>
  <si>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</si>
  <si>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</si>
  <si>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</si>
  <si>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</si>
  <si>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</si>
  <si>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</si>
  <si>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</si>
  <si>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</si>
  <si>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</si>
  <si>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</si>
  <si>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</si>
  <si>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</si>
  <si>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</si>
  <si>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</si>
  <si>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</si>
  <si>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</si>
  <si>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</si>
  <si>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</si>
  <si>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</si>
  <si>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</si>
  <si>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</si>
  <si>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</si>
  <si>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</si>
  <si>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</si>
  <si>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</si>
  <si>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</si>
  <si>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</si>
  <si>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</si>
  <si>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</si>
  <si>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</si>
  <si>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</si>
  <si>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</si>
  <si>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</si>
  <si>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</si>
  <si>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</si>
  <si>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</si>
  <si>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</si>
  <si>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</si>
  <si>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</si>
  <si>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</si>
  <si>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</si>
  <si>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</si>
  <si>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</si>
  <si>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</si>
  <si>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</si>
  <si>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</si>
  <si>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</si>
  <si>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</si>
  <si>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</si>
  <si>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</si>
  <si>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</si>
  <si>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</si>
  <si>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</si>
  <si>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</si>
  <si>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</si>
  <si>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</si>
  <si>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</si>
  <si>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</si>
  <si>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</si>
  <si>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</si>
  <si>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</si>
  <si>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</si>
  <si>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</si>
  <si>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</si>
  <si>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</si>
  <si>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</si>
  <si>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</si>
  <si>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</si>
  <si>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</si>
  <si>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</si>
  <si>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</si>
  <si>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</si>
  <si>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</si>
  <si>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</si>
  <si>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</si>
  <si>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</si>
  <si>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</si>
  <si>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</si>
  <si>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</si>
  <si>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</si>
  <si>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</si>
  <si>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</si>
  <si>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</si>
  <si>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</si>
  <si>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</si>
  <si>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</si>
  <si>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</si>
  <si>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</si>
  <si>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</si>
  <si>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</si>
  <si>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</si>
  <si>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</si>
  <si>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</si>
  <si>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</si>
  <si>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</si>
  <si>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</si>
  <si>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</si>
  <si>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</si>
  <si>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</si>
  <si>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</si>
  <si>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</si>
  <si>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</si>
  <si>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</si>
  <si>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</si>
  <si>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</si>
  <si>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</si>
  <si>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</si>
  <si>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</si>
  <si>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</si>
  <si>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</si>
  <si>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</si>
  <si>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</si>
  <si>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</si>
  <si>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</si>
  <si>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</si>
  <si>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</si>
  <si>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</si>
  <si>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</si>
  <si>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</si>
  <si>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</si>
  <si>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</si>
  <si>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</si>
  <si>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</si>
  <si>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</si>
  <si>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</si>
  <si>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</si>
  <si>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</si>
  <si>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</si>
  <si>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</si>
  <si>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</si>
  <si>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</si>
  <si>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</si>
  <si>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</si>
  <si>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</si>
  <si>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</si>
  <si>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</si>
  <si>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</si>
  <si>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</si>
  <si>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</si>
  <si>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</si>
  <si>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</si>
  <si>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</si>
  <si>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</si>
  <si>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</si>
  <si>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</si>
  <si>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</si>
  <si>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</si>
  <si>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</si>
  <si>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</si>
  <si>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</si>
  <si>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</si>
  <si>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</si>
  <si>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</si>
  <si>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</si>
  <si>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</si>
  <si>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</si>
  <si>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</si>
  <si>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</si>
  <si>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</si>
  <si>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</si>
  <si>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</si>
  <si>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</si>
  <si>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</si>
  <si>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</si>
  <si>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</si>
  <si>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</si>
  <si>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</si>
  <si>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</si>
  <si>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</si>
  <si>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</si>
  <si>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</si>
  <si>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</si>
  <si>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</si>
  <si>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</si>
  <si>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</si>
  <si>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</si>
  <si>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</si>
  <si>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</si>
  <si>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</si>
  <si>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</si>
  <si>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</si>
  <si>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</si>
  <si>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</si>
  <si>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</si>
  <si>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</si>
  <si>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</si>
  <si>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</si>
  <si>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</si>
  <si>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</si>
  <si>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</si>
  <si>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</si>
  <si>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</si>
  <si>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</si>
  <si>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</si>
  <si>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</si>
  <si>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</si>
  <si>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</si>
  <si>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</si>
  <si>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</si>
  <si>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</si>
  <si>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</si>
  <si>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</si>
  <si>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</si>
  <si>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</si>
  <si>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</si>
  <si>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</si>
  <si>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</si>
  <si>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</si>
  <si>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</si>
  <si>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</si>
  <si>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</si>
  <si>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</si>
  <si>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</si>
  <si>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</si>
  <si>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</si>
  <si>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</si>
  <si>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</si>
  <si>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</si>
  <si>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</si>
  <si>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</si>
  <si>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</si>
  <si>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</si>
  <si>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</si>
  <si>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</si>
  <si>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</si>
  <si>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</si>
  <si>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</si>
  <si>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</si>
  <si>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</si>
  <si>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</si>
  <si>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</si>
  <si>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</si>
  <si>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</si>
  <si>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</si>
  <si>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</si>
  <si>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</si>
  <si>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</si>
  <si>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</si>
  <si>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</si>
  <si>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</si>
  <si>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</si>
  <si>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</si>
  <si>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</si>
  <si>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</si>
  <si>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</si>
  <si>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</si>
  <si>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</si>
  <si>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</si>
  <si>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</si>
  <si>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</si>
  <si>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</si>
  <si>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</si>
  <si>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</si>
  <si>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</si>
  <si>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</si>
  <si>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</si>
  <si>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</si>
  <si>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</si>
  <si>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</si>
  <si>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</si>
  <si>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</si>
  <si>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</si>
  <si>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</si>
  <si>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</si>
  <si>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</si>
  <si>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</si>
  <si>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</si>
  <si>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</si>
  <si>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</si>
  <si>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</si>
  <si>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</si>
  <si>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</si>
  <si>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</si>
  <si>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</si>
  <si>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</si>
  <si>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</si>
  <si>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</si>
  <si>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</si>
  <si>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</si>
  <si>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</si>
  <si>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</si>
  <si>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</si>
  <si>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</si>
  <si>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</si>
  <si>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</si>
  <si>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</si>
  <si>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</si>
  <si>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</si>
  <si>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</si>
  <si>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</si>
  <si>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</si>
  <si>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</si>
  <si>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</si>
  <si>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</si>
  <si>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</si>
  <si>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</si>
  <si>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</si>
  <si>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</si>
  <si>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</si>
  <si>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</si>
  <si>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</si>
  <si>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</si>
  <si>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</si>
  <si>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</si>
  <si>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</si>
  <si>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</si>
  <si>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</si>
  <si>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</si>
  <si>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</si>
  <si>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</si>
  <si>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</si>
  <si>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</si>
  <si>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</si>
  <si>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</si>
  <si>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</si>
  <si>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</si>
  <si>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</si>
  <si>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</si>
  <si>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</si>
  <si>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</si>
  <si>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</si>
  <si>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</si>
  <si>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</si>
  <si>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</si>
  <si>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</si>
  <si>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</si>
  <si>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</si>
  <si>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</si>
  <si>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</si>
  <si>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</si>
  <si>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</si>
  <si>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</si>
  <si>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</si>
  <si>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</si>
  <si>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</si>
  <si>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</si>
  <si>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</si>
  <si>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</si>
  <si>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</si>
  <si>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</si>
  <si>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</si>
  <si>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</si>
  <si>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</si>
  <si>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</si>
  <si>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</si>
  <si>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</si>
  <si>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</si>
  <si>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</si>
  <si>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</si>
  <si>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</si>
  <si>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</si>
  <si>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</si>
  <si>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</si>
  <si>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</si>
  <si>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</si>
  <si>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</si>
  <si>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</si>
  <si>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</si>
  <si>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</si>
  <si>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</si>
  <si>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</si>
  <si>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</si>
  <si>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</si>
  <si>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</si>
  <si>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</si>
  <si>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</si>
  <si>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</si>
  <si>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</si>
  <si>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</si>
  <si>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</si>
  <si>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</si>
  <si>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</si>
  <si>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</si>
  <si>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</si>
  <si>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</si>
  <si>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</si>
  <si>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</si>
  <si>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</si>
  <si>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</si>
  <si>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</si>
  <si>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</si>
  <si>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</si>
  <si>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</si>
  <si>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</si>
  <si>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</si>
  <si>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</si>
  <si>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</si>
  <si>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</si>
  <si>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</si>
  <si>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</si>
  <si>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</si>
  <si>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</si>
  <si>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</si>
  <si>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</si>
  <si>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</si>
  <si>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</si>
  <si>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</si>
  <si>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</si>
  <si>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</si>
  <si>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</si>
  <si>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</si>
  <si>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</si>
  <si>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</si>
  <si>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</si>
  <si>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</si>
  <si>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</si>
  <si>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</si>
  <si>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</si>
  <si>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</si>
  <si>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</si>
  <si>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</si>
  <si>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</si>
  <si>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</si>
  <si>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</si>
  <si>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</si>
  <si>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</si>
  <si>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</si>
  <si>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</si>
  <si>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</si>
  <si>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</si>
  <si>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</si>
  <si>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</si>
  <si>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</si>
  <si>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</si>
  <si>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</si>
  <si>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</si>
  <si>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</si>
  <si>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</si>
  <si>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</si>
  <si>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</si>
  <si>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</si>
  <si>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</si>
  <si>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</si>
  <si>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</si>
  <si>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</si>
  <si>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</si>
  <si>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</si>
  <si>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</si>
  <si>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</si>
  <si>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</si>
  <si>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</si>
  <si>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</si>
  <si>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</si>
  <si>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</si>
  <si>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</si>
  <si>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</si>
  <si>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</si>
  <si>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</si>
  <si>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</si>
  <si>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</si>
  <si>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</si>
  <si>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</si>
  <si>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</si>
  <si>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</si>
  <si>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</si>
  <si>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</si>
  <si>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</si>
  <si>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</si>
  <si>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</si>
  <si>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</si>
  <si>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</si>
  <si>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</si>
  <si>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</si>
  <si>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</si>
  <si>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</si>
  <si>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</si>
  <si>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</si>
  <si>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</si>
  <si>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</si>
  <si>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</si>
  <si>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</si>
  <si>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</si>
  <si>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</si>
  <si>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</si>
  <si>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</si>
  <si>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</si>
  <si>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</si>
  <si>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</si>
  <si>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</si>
  <si>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</si>
  <si>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</si>
  <si>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</si>
  <si>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</si>
  <si>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</si>
  <si>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</si>
  <si>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</si>
  <si>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</si>
  <si>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</si>
  <si>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</si>
  <si>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</si>
  <si>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</si>
  <si>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</si>
  <si>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</si>
  <si>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</si>
  <si>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</si>
  <si>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</si>
  <si>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</si>
  <si>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</si>
  <si>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</si>
  <si>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</si>
  <si>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</si>
  <si>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</si>
  <si>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</si>
  <si>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</si>
  <si>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</si>
  <si>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</si>
  <si>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</si>
  <si>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</si>
  <si>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</si>
  <si>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</si>
  <si>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</si>
  <si>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</si>
  <si>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</si>
  <si>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</si>
  <si>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</si>
  <si>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</si>
  <si>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</si>
  <si>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</si>
  <si>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</si>
  <si>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</si>
  <si>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</si>
  <si>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</si>
  <si>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</si>
  <si>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</si>
  <si>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</si>
  <si>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</si>
  <si>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</si>
  <si>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</si>
  <si>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</si>
  <si>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</si>
  <si>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</si>
  <si>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</si>
  <si>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</si>
  <si>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</si>
  <si>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</si>
  <si>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</si>
  <si>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</si>
  <si>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</si>
  <si>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</si>
  <si>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</si>
  <si>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</si>
  <si>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</si>
  <si>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</si>
  <si>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</si>
  <si>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</si>
  <si>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</si>
  <si>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</si>
  <si>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</si>
  <si>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</si>
  <si>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</si>
  <si>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</si>
  <si>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</si>
  <si>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</si>
  <si>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</si>
  <si>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</si>
  <si>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</si>
  <si>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</si>
  <si>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</si>
  <si>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</si>
  <si>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</si>
  <si>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</si>
  <si>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</si>
  <si>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</si>
  <si>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</si>
  <si>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</si>
  <si>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</si>
  <si>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</si>
  <si>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</si>
  <si>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</si>
  <si>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</si>
  <si>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</si>
  <si>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</si>
  <si>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</si>
  <si>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</si>
  <si>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</si>
  <si>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</si>
  <si>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</si>
  <si>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</si>
  <si>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</si>
  <si>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</si>
  <si>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</si>
  <si>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</si>
  <si>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</si>
  <si>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</si>
  <si>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</si>
  <si>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</si>
  <si>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</si>
  <si>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</si>
  <si>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</si>
  <si>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</si>
  <si>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</si>
  <si>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</si>
  <si>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</si>
  <si>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</si>
  <si>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</si>
  <si>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</si>
  <si>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</si>
  <si>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</si>
  <si>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</si>
  <si>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</si>
  <si>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</si>
  <si>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</si>
  <si>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</si>
  <si>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</si>
  <si>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</si>
  <si>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</si>
  <si>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</si>
  <si>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</si>
  <si>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</si>
  <si>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</si>
  <si>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</si>
  <si>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</si>
  <si>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</si>
  <si>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</si>
  <si>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</si>
  <si>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</si>
  <si>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</si>
  <si>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</si>
  <si>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</si>
  <si>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</si>
  <si>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</si>
  <si>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</si>
  <si>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</si>
  <si>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</si>
  <si>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</si>
  <si>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</si>
  <si>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</si>
  <si>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</si>
  <si>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</si>
  <si>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</si>
  <si>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</si>
  <si>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</si>
  <si>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</si>
  <si>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</si>
  <si>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</si>
  <si>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</si>
  <si>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</si>
  <si>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</si>
  <si>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</si>
  <si>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</si>
  <si>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</si>
  <si>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</si>
  <si>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</si>
  <si>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</si>
  <si>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</si>
  <si>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</si>
  <si>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</si>
  <si>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</si>
  <si>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</si>
  <si>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</si>
  <si>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</si>
  <si>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</si>
  <si>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</si>
  <si>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</si>
  <si>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</si>
  <si>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</si>
  <si>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</si>
  <si>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</si>
  <si>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</si>
  <si>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</si>
  <si>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</si>
  <si>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</si>
  <si>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</si>
  <si>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</si>
  <si>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</si>
  <si>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</si>
  <si>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</si>
  <si>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</si>
  <si>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</si>
  <si>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</si>
  <si>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</si>
  <si>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</si>
  <si>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</si>
  <si>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</si>
  <si>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</si>
  <si>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</si>
  <si>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</si>
  <si>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</si>
  <si>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</si>
  <si>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</si>
  <si>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</si>
  <si>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</si>
  <si>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</si>
  <si>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</si>
  <si>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</si>
  <si>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</si>
  <si>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</si>
  <si>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</si>
  <si>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</si>
  <si>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</si>
  <si>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</si>
  <si>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</si>
  <si>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</si>
  <si>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</si>
  <si>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</si>
  <si>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</si>
  <si>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</si>
  <si>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</si>
  <si>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</si>
  <si>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</si>
  <si>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</si>
  <si>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</si>
  <si>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</si>
  <si>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</si>
  <si>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</si>
  <si>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</si>
  <si>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</si>
  <si>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</si>
  <si>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</si>
  <si>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</si>
  <si>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</si>
  <si>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</si>
  <si>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</si>
  <si>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</si>
  <si>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</si>
  <si>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</si>
  <si>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</si>
  <si>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</si>
  <si>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</si>
  <si>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</si>
  <si>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</si>
  <si>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</si>
  <si>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</si>
  <si>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</si>
  <si>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</si>
  <si>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</si>
  <si>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</si>
  <si>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</si>
  <si>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</si>
  <si>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</si>
  <si>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</si>
  <si>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</si>
  <si>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</si>
  <si>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</si>
  <si>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</si>
  <si>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</si>
  <si>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</si>
  <si>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</si>
  <si>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</si>
  <si>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</si>
  <si>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</si>
  <si>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</si>
  <si>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</si>
  <si>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</si>
  <si>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</si>
  <si>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</si>
  <si>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</si>
  <si>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</si>
  <si>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</si>
  <si>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</si>
  <si>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</si>
  <si>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</si>
  <si>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</si>
  <si>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</si>
  <si>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</si>
  <si>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</si>
  <si>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</si>
  <si>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</si>
  <si>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</si>
  <si>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</si>
  <si>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</si>
  <si>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</si>
  <si>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</si>
  <si>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</si>
  <si>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</si>
  <si>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</si>
  <si>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</si>
  <si>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</si>
  <si>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</si>
  <si>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</si>
  <si>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</si>
  <si>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</si>
  <si>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</si>
  <si>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</si>
  <si>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</si>
  <si>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</si>
  <si>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</si>
  <si>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</si>
  <si>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</si>
  <si>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</si>
  <si>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</si>
  <si>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</si>
  <si>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</si>
  <si>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</si>
  <si>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</si>
  <si>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</si>
  <si>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</si>
  <si>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</si>
  <si>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</si>
  <si>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</si>
  <si>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</si>
  <si>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</si>
  <si>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</si>
  <si>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</si>
  <si>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</si>
  <si>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</si>
  <si>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</si>
  <si>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</si>
  <si>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</si>
  <si>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</si>
  <si>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</si>
  <si>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</si>
  <si>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</si>
  <si>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</si>
  <si>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</si>
  <si>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</si>
  <si>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</si>
  <si>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</si>
  <si>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</si>
  <si>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</si>
  <si>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</si>
  <si>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</si>
  <si>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</si>
  <si>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</si>
  <si>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</si>
  <si>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</si>
  <si>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</si>
  <si>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</si>
  <si>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</si>
  <si>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</si>
  <si>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</si>
  <si>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</si>
  <si>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</si>
  <si>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</si>
  <si>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</si>
  <si>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</si>
  <si>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</si>
  <si>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</si>
  <si>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</si>
  <si>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</si>
  <si>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</si>
  <si>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</si>
  <si>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</si>
  <si>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</si>
  <si>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</si>
  <si>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</si>
  <si>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</si>
  <si>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</si>
  <si>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</si>
  <si>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</si>
  <si>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</si>
  <si>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</si>
  <si>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</si>
  <si>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</si>
  <si>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</si>
  <si>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</si>
  <si>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</si>
  <si>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</si>
  <si>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</si>
  <si>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</si>
  <si>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</si>
  <si>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</si>
  <si>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</si>
  <si>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</si>
  <si>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</si>
  <si>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</si>
  <si>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</si>
  <si>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</si>
  <si>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</si>
  <si>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</si>
  <si>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</si>
  <si>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</si>
  <si>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</si>
  <si>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</si>
  <si>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</si>
  <si>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</si>
  <si>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</si>
  <si>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</si>
  <si>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</si>
  <si>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</si>
  <si>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</si>
  <si>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</si>
  <si>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</si>
  <si>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</si>
  <si>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</si>
  <si>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</si>
  <si>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</si>
  <si>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</si>
  <si>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</si>
  <si>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</si>
  <si>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</si>
  <si>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</si>
  <si>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</si>
  <si>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</si>
  <si>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</si>
  <si>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</si>
  <si>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</si>
  <si>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</si>
  <si>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</si>
  <si>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</si>
  <si>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</si>
  <si>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</si>
  <si>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</si>
  <si>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</si>
  <si>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</si>
  <si>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</si>
  <si>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</si>
  <si>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</si>
  <si>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</si>
  <si>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</si>
  <si>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</si>
  <si>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</si>
  <si>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</si>
  <si>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</si>
  <si>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</si>
  <si>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</si>
  <si>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</si>
  <si>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</si>
  <si>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</si>
  <si>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</si>
  <si>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</si>
  <si>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</si>
  <si>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</si>
  <si>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</si>
  <si>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</si>
  <si>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</si>
  <si>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</si>
  <si>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</si>
  <si>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</si>
  <si>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</si>
  <si>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</si>
  <si>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</si>
  <si>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</si>
  <si>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</si>
  <si>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</si>
  <si>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</si>
  <si>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</si>
  <si>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</si>
  <si>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</si>
  <si>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</si>
  <si>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</si>
  <si>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</si>
  <si>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</si>
  <si>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</si>
  <si>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</si>
  <si>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</si>
  <si>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</si>
  <si>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</si>
  <si>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</si>
  <si>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</si>
  <si>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</si>
  <si>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</si>
  <si>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</si>
  <si>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</si>
  <si>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</si>
  <si>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</si>
  <si>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</si>
  <si>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</si>
  <si>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</si>
  <si>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</si>
  <si>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</si>
  <si>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</si>
  <si>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</si>
  <si>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</si>
  <si>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</si>
  <si>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</si>
  <si>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</si>
  <si>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</si>
  <si>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</si>
  <si>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</si>
  <si>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</si>
  <si>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</si>
  <si>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</si>
  <si>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</si>
  <si>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</si>
  <si>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</si>
  <si>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</si>
  <si>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</si>
  <si>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</si>
  <si>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</si>
  <si>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</si>
  <si>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</si>
  <si>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</si>
  <si>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</si>
  <si>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</si>
  <si>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</si>
  <si>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</si>
  <si>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</si>
  <si>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</si>
  <si>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</si>
  <si>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</si>
  <si>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</si>
  <si>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</si>
  <si>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</si>
  <si>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</si>
  <si>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</si>
  <si>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</si>
  <si>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</si>
  <si>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</si>
  <si>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</si>
  <si>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</si>
  <si>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</si>
  <si>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</si>
  <si>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</si>
  <si>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</si>
  <si>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</si>
  <si>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</si>
  <si>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</si>
  <si>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</si>
  <si>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</si>
  <si>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</si>
  <si>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</si>
  <si>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</si>
  <si>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</si>
  <si>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</si>
  <si>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</si>
  <si>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</si>
  <si>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</si>
  <si>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</si>
  <si>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</si>
  <si>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</si>
  <si>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</si>
  <si>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</si>
  <si>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</si>
  <si>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</si>
  <si>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</si>
  <si>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</si>
  <si>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</si>
  <si>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</si>
  <si>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</si>
  <si>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</si>
  <si>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</si>
  <si>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</si>
  <si>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</si>
  <si>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</si>
  <si>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</si>
  <si>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</si>
  <si>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</si>
  <si>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</si>
  <si>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</si>
  <si>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</si>
  <si>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</si>
  <si>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</si>
  <si>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</si>
  <si>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</si>
  <si>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</si>
  <si>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</si>
  <si>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</si>
  <si>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</si>
  <si>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</si>
  <si>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</si>
  <si>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</si>
  <si>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</si>
  <si>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</si>
  <si>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</si>
  <si>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</si>
  <si>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</si>
  <si>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</si>
  <si>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</si>
  <si>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</si>
  <si>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</si>
  <si>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</si>
  <si>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</si>
  <si>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</si>
  <si>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</si>
  <si>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</si>
  <si>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</si>
  <si>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</si>
  <si>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</si>
  <si>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</si>
  <si>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</si>
  <si>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</si>
  <si>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</si>
  <si>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</si>
  <si>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</si>
  <si>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</si>
  <si>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</si>
  <si>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</si>
  <si>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</si>
  <si>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</si>
  <si>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</si>
  <si>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</si>
  <si>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</si>
  <si>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</si>
  <si>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</si>
  <si>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</si>
  <si>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</si>
  <si>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</si>
  <si>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</si>
  <si>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</si>
  <si>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</si>
  <si>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</si>
  <si>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</si>
  <si>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</si>
  <si>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</si>
  <si>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</si>
  <si>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</si>
  <si>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</si>
  <si>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</si>
  <si>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</si>
  <si>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</si>
  <si>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</si>
  <si>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</si>
  <si>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</si>
  <si>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</si>
  <si>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</si>
  <si>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</si>
  <si>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</si>
  <si>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</si>
  <si>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</si>
  <si>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</si>
  <si>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</si>
  <si>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</si>
  <si>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</si>
  <si>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</si>
  <si>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</si>
  <si>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</si>
  <si>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</si>
  <si>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</si>
  <si>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</si>
  <si>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</si>
  <si>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</si>
  <si>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</si>
  <si>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</si>
  <si>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</si>
  <si>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</si>
  <si>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</si>
  <si>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</si>
  <si>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</si>
  <si>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</si>
  <si>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</si>
  <si>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</si>
  <si>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</si>
  <si>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</si>
  <si>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</si>
  <si>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</si>
  <si>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</si>
  <si>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</si>
  <si>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</si>
  <si>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</si>
  <si>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</si>
  <si>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</si>
  <si>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</si>
  <si>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</si>
  <si>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</si>
  <si>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</si>
  <si>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</si>
  <si>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</si>
  <si>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</si>
  <si>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</si>
  <si>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</si>
  <si>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</si>
  <si>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</si>
  <si>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</si>
  <si>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</si>
  <si>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</si>
  <si>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</si>
  <si>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</si>
  <si>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</si>
  <si>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</si>
  <si>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</si>
  <si>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</si>
  <si>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</si>
  <si>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</si>
  <si>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</si>
  <si>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</si>
  <si>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</si>
  <si>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</si>
  <si>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</si>
  <si>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</si>
  <si>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</si>
  <si>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</si>
  <si>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</si>
  <si>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</si>
  <si>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</si>
  <si>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</si>
  <si>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</si>
  <si>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</si>
  <si>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</si>
  <si>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</si>
  <si>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</si>
  <si>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</si>
  <si>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</si>
  <si>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</si>
  <si>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</si>
  <si>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</si>
  <si>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</si>
  <si>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</si>
  <si>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</si>
  <si>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</si>
  <si>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</si>
  <si>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</si>
  <si>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</si>
  <si>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</si>
  <si>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</si>
  <si>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</si>
  <si>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</si>
  <si>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</si>
  <si>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</si>
  <si>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</si>
  <si>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</si>
  <si>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</si>
  <si>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</si>
  <si>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</si>
  <si>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</si>
  <si>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</si>
  <si>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</si>
  <si>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</si>
  <si>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</si>
  <si>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</si>
  <si>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</si>
  <si>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</si>
  <si>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</si>
  <si>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</si>
  <si>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</si>
  <si>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</si>
  <si>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</si>
  <si>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</si>
  <si>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</si>
  <si>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</si>
  <si>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</si>
  <si>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</si>
  <si>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</si>
  <si>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</si>
  <si>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</si>
  <si>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</si>
  <si>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</si>
  <si>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</si>
  <si>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</si>
  <si>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</si>
  <si>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</si>
  <si>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</si>
  <si>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</si>
  <si>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</si>
  <si>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</si>
  <si>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</si>
  <si>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</si>
  <si>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</si>
  <si>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</si>
  <si>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</si>
  <si>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</si>
  <si>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</si>
  <si>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</si>
  <si>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</si>
  <si>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</si>
  <si>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</si>
  <si>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</si>
  <si>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</si>
  <si>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</si>
  <si>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</si>
  <si>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</si>
  <si>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</si>
  <si>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</si>
  <si>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</si>
  <si>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</si>
  <si>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</si>
  <si>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</si>
  <si>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</si>
  <si>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</si>
  <si>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</si>
  <si>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</si>
  <si>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</si>
  <si>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</si>
  <si>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</si>
  <si>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</si>
  <si>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</si>
  <si>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</si>
  <si>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</si>
  <si>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</si>
  <si>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</si>
  <si>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</si>
  <si>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</si>
  <si>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</si>
  <si>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</si>
  <si>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</si>
  <si>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</si>
  <si>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</si>
  <si>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</si>
  <si>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</si>
  <si>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</si>
  <si>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</si>
  <si>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</si>
  <si>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</si>
  <si>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</si>
  <si>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</si>
  <si>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</si>
  <si>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</si>
  <si>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</si>
  <si>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</si>
  <si>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</si>
  <si>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</si>
  <si>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</si>
  <si>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</si>
  <si>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</si>
  <si>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</si>
  <si>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</si>
  <si>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</si>
  <si>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</si>
  <si>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</si>
  <si>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</si>
  <si>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</si>
  <si>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</si>
  <si>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</si>
  <si>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</si>
  <si>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</si>
  <si>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</si>
  <si>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</si>
  <si>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</si>
  <si>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</si>
  <si>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</si>
  <si>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</si>
  <si>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</si>
  <si>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</si>
  <si>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</si>
  <si>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</si>
  <si>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</si>
  <si>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</si>
  <si>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</si>
  <si>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</si>
  <si>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</si>
  <si>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</si>
  <si>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</si>
  <si>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</si>
  <si>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</si>
  <si>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</si>
  <si>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</si>
  <si>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</si>
  <si>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</si>
  <si>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</si>
  <si>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</si>
  <si>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</si>
  <si>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</si>
  <si>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</si>
  <si>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</si>
  <si>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</si>
  <si>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</si>
  <si>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</si>
  <si>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</si>
  <si>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</si>
  <si>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</si>
  <si>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</si>
  <si>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</si>
  <si>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</si>
  <si>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</si>
  <si>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</si>
  <si>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</si>
  <si>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</si>
  <si>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</si>
  <si>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</si>
  <si>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</si>
  <si>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</si>
  <si>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</si>
  <si>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</si>
  <si>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</si>
  <si>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</si>
  <si>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</si>
  <si>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</si>
  <si>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</si>
  <si>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</si>
  <si>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</si>
  <si>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</si>
  <si>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</si>
  <si>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</si>
  <si>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</si>
  <si>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</si>
  <si>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</si>
  <si>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</si>
  <si>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</si>
  <si>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</si>
  <si>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</si>
  <si>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</si>
  <si>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</si>
  <si>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</si>
  <si>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</si>
  <si>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</si>
  <si>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</si>
  <si>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</si>
  <si>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</si>
  <si>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</si>
  <si>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</si>
  <si>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</si>
  <si>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</si>
  <si>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</si>
  <si>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</si>
  <si>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</si>
  <si>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</si>
  <si>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</si>
  <si>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</si>
  <si>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</si>
  <si>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</si>
  <si>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</si>
  <si>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</si>
  <si>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</si>
  <si>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</si>
  <si>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</si>
  <si>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</si>
  <si>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</si>
  <si>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</si>
  <si>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</si>
  <si>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</si>
  <si>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</si>
  <si>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</si>
  <si>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</si>
  <si>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</si>
  <si>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</si>
  <si>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</si>
  <si>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</si>
  <si>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</si>
  <si>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</si>
  <si>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</si>
  <si>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</si>
  <si>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</si>
  <si>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</si>
  <si>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</si>
  <si>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</si>
  <si>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</si>
  <si>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</si>
  <si>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</si>
  <si>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</si>
  <si>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</si>
  <si>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</si>
  <si>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</si>
  <si>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</si>
  <si>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</si>
  <si>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</si>
  <si>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</si>
  <si>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</si>
  <si>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</si>
  <si>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</si>
  <si>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</si>
  <si>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</si>
  <si>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</si>
  <si>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</si>
  <si>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</si>
  <si>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</si>
  <si>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</si>
  <si>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</si>
  <si>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</si>
  <si>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</si>
  <si>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</si>
  <si>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</si>
  <si>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</si>
  <si>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</si>
  <si>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</si>
  <si>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</si>
  <si>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</si>
  <si>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</si>
  <si>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</si>
  <si>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</si>
  <si>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</si>
  <si>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</si>
  <si>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</si>
  <si>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</si>
  <si>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</si>
  <si>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</si>
  <si>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</si>
  <si>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</si>
  <si>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</si>
  <si>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</si>
  <si>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</si>
  <si>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</si>
  <si>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</si>
  <si>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</si>
  <si>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</si>
  <si>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</si>
  <si>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</si>
  <si>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</si>
  <si>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</si>
  <si>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</si>
  <si>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</si>
  <si>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</si>
  <si>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</si>
  <si>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</si>
  <si>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</si>
  <si>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</si>
  <si>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</si>
  <si>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</si>
  <si>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</si>
  <si>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</si>
  <si>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</si>
  <si>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</si>
  <si>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</si>
  <si>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</si>
  <si>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</si>
  <si>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</si>
  <si>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</si>
  <si>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</si>
  <si>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</si>
  <si>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</si>
  <si>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</si>
  <si>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</si>
  <si>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</si>
  <si>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</si>
  <si>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</si>
  <si>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</si>
  <si>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</si>
  <si>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</si>
  <si>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</si>
  <si>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</si>
  <si>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</si>
  <si>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</si>
  <si>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</si>
  <si>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</si>
  <si>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</si>
  <si>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</si>
  <si>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</si>
  <si>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</si>
  <si>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</si>
  <si>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</si>
  <si>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</si>
  <si>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</si>
  <si>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</si>
  <si>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</si>
  <si>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</si>
  <si>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</si>
  <si>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</si>
  <si>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</si>
  <si>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</si>
  <si>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</si>
  <si>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</si>
  <si>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</si>
  <si>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</si>
  <si>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</si>
  <si>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</si>
  <si>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</si>
  <si>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</si>
  <si>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</si>
  <si>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</si>
  <si>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</si>
  <si>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</si>
  <si>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</si>
  <si>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</si>
  <si>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</si>
  <si>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</si>
  <si>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</si>
  <si>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</si>
  <si>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</si>
  <si>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</si>
  <si>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</si>
  <si>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</si>
  <si>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</si>
  <si>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</si>
  <si>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</si>
  <si>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</si>
  <si>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</si>
  <si>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</si>
  <si>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</si>
  <si>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</si>
  <si>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</si>
  <si>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</si>
  <si>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</si>
  <si>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</si>
  <si>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</si>
  <si>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</si>
  <si>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</si>
  <si>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</si>
  <si>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</si>
  <si>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</si>
  <si>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</si>
  <si>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</si>
  <si>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</si>
  <si>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</si>
  <si>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</si>
  <si>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</si>
  <si>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</si>
  <si>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</si>
  <si>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</si>
  <si>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</si>
  <si>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</si>
  <si>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</si>
  <si>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</si>
  <si>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</si>
  <si>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</si>
  <si>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</si>
  <si>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</si>
  <si>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</si>
  <si>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</si>
  <si>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</si>
  <si>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</si>
  <si>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</si>
  <si>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</si>
  <si>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</si>
  <si>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</si>
  <si>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</si>
  <si>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</si>
  <si>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</si>
  <si>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</si>
  <si>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</si>
  <si>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</si>
  <si>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</si>
  <si>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</si>
  <si>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</si>
  <si>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</si>
  <si>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</si>
  <si>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</si>
  <si>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</si>
  <si>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</si>
  <si>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</si>
  <si>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</si>
  <si>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</si>
  <si>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</si>
  <si>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</si>
  <si>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</si>
  <si>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</si>
  <si>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</si>
  <si>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</si>
  <si>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</si>
  <si>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</si>
  <si>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</si>
  <si>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</si>
  <si>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</si>
  <si>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</si>
  <si>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</si>
  <si>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</si>
  <si>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</si>
  <si>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</si>
  <si>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</si>
  <si>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</si>
  <si>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</si>
  <si>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</si>
  <si>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</si>
  <si>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</si>
  <si>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</si>
  <si>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</si>
  <si>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</si>
  <si>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</si>
  <si>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</si>
  <si>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</si>
  <si>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</si>
  <si>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</si>
  <si>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</si>
  <si>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</si>
  <si>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</si>
  <si>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</si>
  <si>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</si>
  <si>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</si>
  <si>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</si>
  <si>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</si>
  <si>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</si>
  <si>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</si>
  <si>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</si>
  <si>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</si>
  <si>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</si>
  <si>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</si>
  <si>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</si>
  <si>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</si>
  <si>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</si>
  <si>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</si>
  <si>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</si>
  <si>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</si>
  <si>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</si>
  <si>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</si>
  <si>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</si>
  <si>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</si>
  <si>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</si>
  <si>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</si>
  <si>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</si>
  <si>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</si>
  <si>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</si>
  <si>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</si>
  <si>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</si>
  <si>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</si>
  <si>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</si>
  <si>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</si>
  <si>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</si>
  <si>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</si>
  <si>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</si>
  <si>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</si>
  <si>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</si>
  <si>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</si>
  <si>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</si>
  <si>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</si>
  <si>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</si>
  <si>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</si>
  <si>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</si>
  <si>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</si>
  <si>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</si>
  <si>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</si>
  <si>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</si>
  <si>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</si>
  <si>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</si>
  <si>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</si>
  <si>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</si>
  <si>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</si>
  <si>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</si>
  <si>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</si>
  <si>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</si>
  <si>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</si>
  <si>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</si>
  <si>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</si>
  <si>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</si>
  <si>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</si>
  <si>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</si>
  <si>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</si>
  <si>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</si>
  <si>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</si>
  <si>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</si>
  <si>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</si>
  <si>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</si>
  <si>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</si>
  <si>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</si>
  <si>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</si>
  <si>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</si>
  <si>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</si>
  <si>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</si>
  <si>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</si>
  <si>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</si>
  <si>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</si>
  <si>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</si>
  <si>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</si>
  <si>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</si>
  <si>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</si>
  <si>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</si>
  <si>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</si>
  <si>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</si>
  <si>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</si>
  <si>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</si>
  <si>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</si>
  <si>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</si>
  <si>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</si>
  <si>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</si>
  <si>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</si>
  <si>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</si>
  <si>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</si>
  <si>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</si>
  <si>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</si>
  <si>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</si>
  <si>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</si>
  <si>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</si>
  <si>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</si>
  <si>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</si>
  <si>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</si>
  <si>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</si>
  <si>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</si>
  <si>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</si>
  <si>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</si>
  <si>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</si>
  <si>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</si>
  <si>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</si>
  <si>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</si>
  <si>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</si>
  <si>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</si>
  <si>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</si>
  <si>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</si>
  <si>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</si>
  <si>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</si>
  <si>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</si>
  <si>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</si>
  <si>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</si>
  <si>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</si>
  <si>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</si>
  <si>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</si>
  <si>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</si>
  <si>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</si>
  <si>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</si>
  <si>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</si>
  <si>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</si>
  <si>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</si>
  <si>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</si>
  <si>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</si>
  <si>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</si>
  <si>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</si>
  <si>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</si>
  <si>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</si>
  <si>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</si>
  <si>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</si>
  <si>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</si>
  <si>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</si>
  <si>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</si>
  <si>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</si>
  <si>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</si>
  <si>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</si>
  <si>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</si>
  <si>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</si>
  <si>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</si>
  <si>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</si>
  <si>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</si>
  <si>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</si>
  <si>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</si>
  <si>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</si>
  <si>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</si>
  <si>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</si>
  <si>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</si>
  <si>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</si>
  <si>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</si>
  <si>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</si>
  <si>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</si>
  <si>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</si>
  <si>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</si>
  <si>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</si>
  <si>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</si>
  <si>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</si>
  <si>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</si>
  <si>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</si>
  <si>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</si>
  <si>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</si>
  <si>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</si>
  <si>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</si>
  <si>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</si>
  <si>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</si>
  <si>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</si>
  <si>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</si>
  <si>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</si>
  <si>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</si>
  <si>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</si>
  <si>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</si>
  <si>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</si>
  <si>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</si>
  <si>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</si>
  <si>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</si>
  <si>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</si>
  <si>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</si>
  <si>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</si>
  <si>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</si>
  <si>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</si>
  <si>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</si>
  <si>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</si>
  <si>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</si>
  <si>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</si>
  <si>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</si>
  <si>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</si>
  <si>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</si>
  <si>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</si>
  <si>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</si>
  <si>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</si>
  <si>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</si>
  <si>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</si>
  <si>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</si>
  <si>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</si>
  <si>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</si>
  <si>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</si>
  <si>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</si>
  <si>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</si>
  <si>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</si>
  <si>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</si>
  <si>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</si>
  <si>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</si>
  <si>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</si>
  <si>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</si>
  <si>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</si>
  <si>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</si>
  <si>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</si>
  <si>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</si>
  <si>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</si>
  <si>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</si>
  <si>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</si>
  <si>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</si>
  <si>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</si>
  <si>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</si>
  <si>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</si>
  <si>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</si>
  <si>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</si>
  <si>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</si>
  <si>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</si>
  <si>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</si>
  <si>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</si>
  <si>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</si>
  <si>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</si>
  <si>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</si>
  <si>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</si>
  <si>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</si>
  <si>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</si>
  <si>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</si>
  <si>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</si>
  <si>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</si>
  <si>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</si>
  <si>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</si>
  <si>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</si>
  <si>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</si>
  <si>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</si>
  <si>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</si>
  <si>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</si>
  <si>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</si>
  <si>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</si>
  <si>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</si>
  <si>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</si>
  <si>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</si>
  <si>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</si>
  <si>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</si>
  <si>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</si>
  <si>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</si>
  <si>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</si>
  <si>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</si>
  <si>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</si>
  <si>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</si>
  <si>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</si>
  <si>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</si>
  <si>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</si>
  <si>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</si>
  <si>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</si>
  <si>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</si>
  <si>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</si>
  <si>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</si>
  <si>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</si>
  <si>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</si>
  <si>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</si>
  <si>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</si>
  <si>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</si>
  <si>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</si>
  <si>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</si>
  <si>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</si>
  <si>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</si>
  <si>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</si>
  <si>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</si>
  <si>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</si>
  <si>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</si>
  <si>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</si>
  <si>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</si>
  <si>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</si>
  <si>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</si>
  <si>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</si>
  <si>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</si>
  <si>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</si>
  <si>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</si>
  <si>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</si>
  <si>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</si>
  <si>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</si>
  <si>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</si>
  <si>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</si>
  <si>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</si>
  <si>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</si>
  <si>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</si>
  <si>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</si>
  <si>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</si>
  <si>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</si>
  <si>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</si>
  <si>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</si>
  <si>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</si>
  <si>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</si>
  <si>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</si>
  <si>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</si>
  <si>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</si>
  <si>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</si>
  <si>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</si>
  <si>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</si>
  <si>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</si>
  <si>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</si>
  <si>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</si>
  <si>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</si>
  <si>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</si>
  <si>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</si>
  <si>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</si>
  <si>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</si>
  <si>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</si>
  <si>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</si>
  <si>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</si>
  <si>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</si>
  <si>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</si>
  <si>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</si>
  <si>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</si>
  <si>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</si>
  <si>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</si>
  <si>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</si>
  <si>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</si>
  <si>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</si>
  <si>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</si>
  <si>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</si>
  <si>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</si>
  <si>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</si>
  <si>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</si>
  <si>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</si>
  <si>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</si>
  <si>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</si>
  <si>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</si>
  <si>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</si>
  <si>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</si>
  <si>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</si>
  <si>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</si>
  <si>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</si>
  <si>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</si>
  <si>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</si>
  <si>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</si>
  <si>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</si>
  <si>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</si>
  <si>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</si>
  <si>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</si>
  <si>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</si>
  <si>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</si>
  <si>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</si>
  <si>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</si>
  <si>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</si>
  <si>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</si>
  <si>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</si>
  <si>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</si>
  <si>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</si>
  <si>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</si>
  <si>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</si>
  <si>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</si>
  <si>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</si>
  <si>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</si>
  <si>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</si>
  <si>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</si>
  <si>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</si>
  <si>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</si>
  <si>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</si>
  <si>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</si>
  <si>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</si>
  <si>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</si>
  <si>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</si>
  <si>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</si>
  <si>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</si>
  <si>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</si>
  <si>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</si>
  <si>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</si>
  <si>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</si>
  <si>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</si>
  <si>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</si>
  <si>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</si>
  <si>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</si>
  <si>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</si>
  <si>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</si>
  <si>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</si>
  <si>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</si>
  <si>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</si>
  <si>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</si>
  <si>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</si>
  <si>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</si>
  <si>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</si>
  <si>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</si>
  <si>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</si>
  <si>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</si>
  <si>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</si>
  <si>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</si>
  <si>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</si>
  <si>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</si>
  <si>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</si>
  <si>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</si>
  <si>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</si>
  <si>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</si>
  <si>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</si>
  <si>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</si>
  <si>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</si>
  <si>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</si>
  <si>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</si>
  <si>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</si>
  <si>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</si>
  <si>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</si>
  <si>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</si>
  <si>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</si>
  <si>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</si>
  <si>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</si>
  <si>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</si>
  <si>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</si>
  <si>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</si>
  <si>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</si>
  <si>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</si>
  <si>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</si>
  <si>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</si>
  <si>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</si>
  <si>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</si>
  <si>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</si>
  <si>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</si>
  <si>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</si>
  <si>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</si>
  <si>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</si>
  <si>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</si>
  <si>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</si>
  <si>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</si>
  <si>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</si>
  <si>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</si>
  <si>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</si>
  <si>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</si>
  <si>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</si>
  <si>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</si>
  <si>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</si>
  <si>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</si>
  <si>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</si>
  <si>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</si>
  <si>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</si>
  <si>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</si>
  <si>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</si>
  <si>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</si>
  <si>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</si>
  <si>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</si>
  <si>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</si>
  <si>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</si>
  <si>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</si>
  <si>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</si>
  <si>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</si>
  <si>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</si>
  <si>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</si>
  <si>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</si>
  <si>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</si>
  <si>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</si>
  <si>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</si>
  <si>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</si>
  <si>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</si>
  <si>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</si>
  <si>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</si>
  <si>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</si>
  <si>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</si>
  <si>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</si>
  <si>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</si>
  <si>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</si>
  <si>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</si>
  <si>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</si>
  <si>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</si>
  <si>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</si>
  <si>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</si>
  <si>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</si>
  <si>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</si>
  <si>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</si>
  <si>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</si>
  <si>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</si>
  <si>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</si>
  <si>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</si>
  <si>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</si>
  <si>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</si>
  <si>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</si>
  <si>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</si>
  <si>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</si>
  <si>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</si>
  <si>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</si>
  <si>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</si>
  <si>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</si>
  <si>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</si>
  <si>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</si>
  <si>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</si>
  <si>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</si>
  <si>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</si>
  <si>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</si>
  <si>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</si>
  <si>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</si>
  <si>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</si>
  <si>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</si>
  <si>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</si>
  <si>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</si>
  <si>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</si>
  <si>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</si>
  <si>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</si>
  <si>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</si>
  <si>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</si>
  <si>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</si>
  <si>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</si>
  <si>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</si>
  <si>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</si>
  <si>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</si>
  <si>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</si>
  <si>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</si>
  <si>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</si>
  <si>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</si>
  <si>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</si>
  <si>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</si>
  <si>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</si>
  <si>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</si>
  <si>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</si>
  <si>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</si>
  <si>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</si>
  <si>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</si>
  <si>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</si>
  <si>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</si>
  <si>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</si>
  <si>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</si>
  <si>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</si>
  <si>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</si>
  <si>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</si>
  <si>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</si>
  <si>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</si>
  <si>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</si>
  <si>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</si>
  <si>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</si>
  <si>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</si>
  <si>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</si>
  <si>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</si>
  <si>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</si>
  <si>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</si>
  <si>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</si>
  <si>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</si>
  <si>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</si>
  <si>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</si>
  <si>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</si>
  <si>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</si>
  <si>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</si>
  <si>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</si>
  <si>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</si>
  <si>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</si>
  <si>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</si>
  <si>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</si>
  <si>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</si>
  <si>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</si>
  <si>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</si>
  <si>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</si>
  <si>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</si>
  <si>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</si>
  <si>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</si>
  <si>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</si>
  <si>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</si>
  <si>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</si>
  <si>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</si>
  <si>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</si>
  <si>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</si>
  <si>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</si>
  <si>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</si>
  <si>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</si>
  <si>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</si>
  <si>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</si>
  <si>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</si>
  <si>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</si>
  <si>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</si>
  <si>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</si>
  <si>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</si>
  <si>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</si>
  <si>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</si>
  <si>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</si>
  <si>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</si>
  <si>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</si>
  <si>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</si>
  <si>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</si>
  <si>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</si>
  <si>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</si>
  <si>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</si>
  <si>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</si>
  <si>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</si>
  <si>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</si>
  <si>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</si>
  <si>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</si>
  <si>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</si>
  <si>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</si>
  <si>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</si>
  <si>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</si>
  <si>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</si>
  <si>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</si>
  <si>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</si>
  <si>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</si>
  <si>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</si>
  <si>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</si>
  <si>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</si>
  <si>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</si>
  <si>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</si>
  <si>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</si>
  <si>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</si>
  <si>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</si>
  <si>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</si>
  <si>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</si>
  <si>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</si>
  <si>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</si>
  <si>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</si>
  <si>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</si>
  <si>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</si>
  <si>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</si>
  <si>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</si>
  <si>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</si>
  <si>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</si>
  <si>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</si>
  <si>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</si>
  <si>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</si>
  <si>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</si>
  <si>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</si>
  <si>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</si>
  <si>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</si>
  <si>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</si>
  <si>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</si>
  <si>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</si>
  <si>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</si>
  <si>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</si>
  <si>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</si>
  <si>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</si>
  <si>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</si>
  <si>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</si>
  <si>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</si>
  <si>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</si>
  <si>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</si>
  <si>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</si>
  <si>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</si>
  <si>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</si>
  <si>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</si>
  <si>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</si>
  <si>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</si>
  <si>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</si>
  <si>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</si>
  <si>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</si>
  <si>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</si>
  <si>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</si>
  <si>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</si>
  <si>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</si>
  <si>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</si>
  <si>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</si>
  <si>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</si>
  <si>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</si>
  <si>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</si>
  <si>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</si>
  <si>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</si>
  <si>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</si>
  <si>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</si>
  <si>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</si>
  <si>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</si>
  <si>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</si>
  <si>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</si>
  <si>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</si>
  <si>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</si>
  <si>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</si>
  <si>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</si>
  <si>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</si>
  <si>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</si>
  <si>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</si>
  <si>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</si>
  <si>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</si>
  <si>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</si>
  <si>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</si>
  <si>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</si>
  <si>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</si>
  <si>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</si>
  <si>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</si>
  <si>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</si>
  <si>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</si>
  <si>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</si>
  <si>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</si>
  <si>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</si>
  <si>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</si>
  <si>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</si>
  <si>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</si>
  <si>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</si>
  <si>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</si>
  <si>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</si>
  <si>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</si>
  <si>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</si>
  <si>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</si>
  <si>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</si>
  <si>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</si>
  <si>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</si>
  <si>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</si>
  <si>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</si>
  <si>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</si>
  <si>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</si>
  <si>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</si>
  <si>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</si>
  <si>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</si>
  <si>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</si>
  <si>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</si>
  <si>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</si>
  <si>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</si>
  <si>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</si>
  <si>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</si>
  <si>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</si>
  <si>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</si>
  <si>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</si>
  <si>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</si>
  <si>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</si>
  <si>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</si>
  <si>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</si>
  <si>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</si>
  <si>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</si>
  <si>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</si>
  <si>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</si>
  <si>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</si>
  <si>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</si>
  <si>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</si>
  <si>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</si>
  <si>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</si>
  <si>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</si>
  <si>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</si>
  <si>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</si>
  <si>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</si>
  <si>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</si>
  <si>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</si>
  <si>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</si>
  <si>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</si>
  <si>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</si>
  <si>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</si>
  <si>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</si>
  <si>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</si>
  <si>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</si>
  <si>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</si>
  <si>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</si>
  <si>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</si>
  <si>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</si>
  <si>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</si>
  <si>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</si>
  <si>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</si>
  <si>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</si>
  <si>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</si>
  <si>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</si>
  <si>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</si>
  <si>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</si>
  <si>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</si>
  <si>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</si>
  <si>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</si>
  <si>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</si>
  <si>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</si>
  <si>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</si>
  <si>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</si>
  <si>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</si>
  <si>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</si>
  <si>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</si>
  <si>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</si>
  <si>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</si>
  <si>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</si>
  <si>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</si>
  <si>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</si>
  <si>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</si>
  <si>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</si>
  <si>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</si>
  <si>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</si>
  <si>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</si>
  <si>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</si>
  <si>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</si>
  <si>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</si>
  <si>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</si>
  <si>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</si>
  <si>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</si>
  <si>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</si>
  <si>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</si>
  <si>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</si>
  <si>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</si>
  <si>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</si>
  <si>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</si>
  <si>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</si>
  <si>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</si>
  <si>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</si>
  <si>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</si>
  <si>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</si>
  <si>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</si>
  <si>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</si>
  <si>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</si>
  <si>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</si>
  <si>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</si>
  <si>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</si>
  <si>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</si>
  <si>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</si>
  <si>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</si>
  <si>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</si>
  <si>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</si>
  <si>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</si>
  <si>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</si>
  <si>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</si>
  <si>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</si>
  <si>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</si>
  <si>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</si>
  <si>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</si>
  <si>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</si>
  <si>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</si>
  <si>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</si>
  <si>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</si>
  <si>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</si>
  <si>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</si>
  <si>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</si>
  <si>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</si>
  <si>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</si>
  <si>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</si>
  <si>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</si>
  <si>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</si>
  <si>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</si>
  <si>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</si>
  <si>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</si>
  <si>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</si>
  <si>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</si>
  <si>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</si>
  <si>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</si>
  <si>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</si>
  <si>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</si>
  <si>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</si>
  <si>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</si>
  <si>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</si>
  <si>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</si>
  <si>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</si>
  <si>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</si>
  <si>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</si>
  <si>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</si>
  <si>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</si>
  <si>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</si>
  <si>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</si>
  <si>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</si>
  <si>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</si>
  <si>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</si>
  <si>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</si>
  <si>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</si>
  <si>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</si>
  <si>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</si>
  <si>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</si>
  <si>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</si>
  <si>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</si>
  <si>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</si>
  <si>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</si>
  <si>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</si>
  <si>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</si>
  <si>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</si>
  <si>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</si>
  <si>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</si>
  <si>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</si>
  <si>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</si>
  <si>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</si>
  <si>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</si>
  <si>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</si>
  <si>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</si>
  <si>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</si>
  <si>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</si>
  <si>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</si>
  <si>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</si>
  <si>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</si>
  <si>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</si>
  <si>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</si>
  <si>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</si>
  <si>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</si>
  <si>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</si>
  <si>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</si>
  <si>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</si>
  <si>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</si>
  <si>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</si>
  <si>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</si>
  <si>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</si>
  <si>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</si>
  <si>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</si>
  <si>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</si>
  <si>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</si>
  <si>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</si>
  <si>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</si>
  <si>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</si>
  <si>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</si>
  <si>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</si>
  <si>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</si>
  <si>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</si>
  <si>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</si>
  <si>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</si>
  <si>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</si>
  <si>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</si>
  <si>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</si>
  <si>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</si>
  <si>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</si>
  <si>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</si>
  <si>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</si>
  <si>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</si>
  <si>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</si>
  <si>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</si>
  <si>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</si>
  <si>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</si>
  <si>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</si>
  <si>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</si>
  <si>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</si>
  <si>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</si>
  <si>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</si>
  <si>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</si>
  <si>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</si>
  <si>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</si>
  <si>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</si>
  <si>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</si>
  <si>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</si>
  <si>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</si>
  <si>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</si>
  <si>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</si>
  <si>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</si>
  <si>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</si>
  <si>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</si>
  <si>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</si>
  <si>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</si>
  <si>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</si>
  <si>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</si>
  <si>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</si>
  <si>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</si>
  <si>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</si>
  <si>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</si>
  <si>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</si>
  <si>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</si>
  <si>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</si>
  <si>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</si>
  <si>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</si>
  <si>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</si>
  <si>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</si>
  <si>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</si>
  <si>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</si>
  <si>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</si>
  <si>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</si>
  <si>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</si>
  <si>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</si>
  <si>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</si>
  <si>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</si>
  <si>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</si>
  <si>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</si>
  <si>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</si>
  <si>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</si>
  <si>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</si>
  <si>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</si>
  <si>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</si>
  <si>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</si>
  <si>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</si>
  <si>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</si>
  <si>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</si>
  <si>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</si>
  <si>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</si>
  <si>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</si>
  <si>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</si>
  <si>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</si>
  <si>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</si>
  <si>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</si>
  <si>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</si>
  <si>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</si>
  <si>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</si>
  <si>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</si>
  <si>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</si>
  <si>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</si>
  <si>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</si>
  <si>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</si>
  <si>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</si>
  <si>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</si>
  <si>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</si>
  <si>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</si>
  <si>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</si>
  <si>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</si>
  <si>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</si>
  <si>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</si>
  <si>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</si>
  <si>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</si>
  <si>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</si>
  <si>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</si>
  <si>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</si>
  <si>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</si>
  <si>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</si>
  <si>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</si>
  <si>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</si>
  <si>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</si>
  <si>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</si>
  <si>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</si>
  <si>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</si>
  <si>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</si>
  <si>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</si>
  <si>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</si>
  <si>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</si>
  <si>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</si>
  <si>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</si>
  <si>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</si>
  <si>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</si>
  <si>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</si>
  <si>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</si>
  <si>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</si>
  <si>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</si>
  <si>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</si>
  <si>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</si>
  <si>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</si>
  <si>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</si>
  <si>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</si>
  <si>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</si>
  <si>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</si>
  <si>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</si>
  <si>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</si>
  <si>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</si>
  <si>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</si>
  <si>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</si>
  <si>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</si>
  <si>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</si>
  <si>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</si>
  <si>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</si>
  <si>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</si>
  <si>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</si>
  <si>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</si>
  <si>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</si>
  <si>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</si>
  <si>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</si>
  <si>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</si>
  <si>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</si>
  <si>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</si>
  <si>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</si>
  <si>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</si>
  <si>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</si>
  <si>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</si>
  <si>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</si>
  <si>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</si>
  <si>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</si>
  <si>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</si>
  <si>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</si>
  <si>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</si>
  <si>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</si>
  <si>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</si>
  <si>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</si>
  <si>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</si>
  <si>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</si>
  <si>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</si>
  <si>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</si>
  <si>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</si>
  <si>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</si>
  <si>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</si>
  <si>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</si>
  <si>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</si>
  <si>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</si>
  <si>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</si>
  <si>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</si>
  <si>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</si>
  <si>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</si>
  <si>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</si>
  <si>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</si>
  <si>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</si>
  <si>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</si>
  <si>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</si>
  <si>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</si>
  <si>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</si>
  <si>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</si>
  <si>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</si>
  <si>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</si>
  <si>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</si>
  <si>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</si>
  <si>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</si>
  <si>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</si>
  <si>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</si>
  <si>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</si>
  <si>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</si>
  <si>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</si>
  <si>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</si>
  <si>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</si>
  <si>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</si>
  <si>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</si>
  <si>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</si>
  <si>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</si>
  <si>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</si>
  <si>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</si>
  <si>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</si>
  <si>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</si>
  <si>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</si>
  <si>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</si>
  <si>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</si>
  <si>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</si>
  <si>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</si>
  <si>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</si>
  <si>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</si>
  <si>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</si>
  <si>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</si>
  <si>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</si>
  <si>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</si>
  <si>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</si>
  <si>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</si>
  <si>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</si>
  <si>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</si>
  <si>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</si>
  <si>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</si>
  <si>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</si>
  <si>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</si>
  <si>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</si>
  <si>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</si>
  <si>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</si>
  <si>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</si>
  <si>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</si>
  <si>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</si>
  <si>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</si>
  <si>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</si>
  <si>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</si>
  <si>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</si>
  <si>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</si>
  <si>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</si>
  <si>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</si>
  <si>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</si>
  <si>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</si>
  <si>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</si>
  <si>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</si>
  <si>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</si>
  <si>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</si>
  <si>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</si>
  <si>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</si>
  <si>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</si>
  <si>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</si>
  <si>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</si>
  <si>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</si>
  <si>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</si>
  <si>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</si>
  <si>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</si>
  <si>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</si>
  <si>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</si>
  <si>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</si>
  <si>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</si>
  <si>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</si>
  <si>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</si>
  <si>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</si>
  <si>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</si>
  <si>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</si>
  <si>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</si>
  <si>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</si>
  <si>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</si>
  <si>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</si>
  <si>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</si>
  <si>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</si>
  <si>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</si>
  <si>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</si>
  <si>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</si>
  <si>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</si>
  <si>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</si>
  <si>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</si>
  <si>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</si>
  <si>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</si>
  <si>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</si>
  <si>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</si>
  <si>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</si>
  <si>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</si>
  <si>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</si>
  <si>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</si>
  <si>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</si>
  <si>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</si>
  <si>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</si>
  <si>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</si>
  <si>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</si>
  <si>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</si>
  <si>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</si>
  <si>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</si>
  <si>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</si>
  <si>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</si>
  <si>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</si>
  <si>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</si>
  <si>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</si>
  <si>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</si>
  <si>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</si>
  <si>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</si>
  <si>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</si>
  <si>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</si>
  <si>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</si>
  <si>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</si>
  <si>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</si>
  <si>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</si>
  <si>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</si>
  <si>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</si>
  <si>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</si>
  <si>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</si>
  <si>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</si>
  <si>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</si>
  <si>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</si>
  <si>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</si>
  <si>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</si>
  <si>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</si>
  <si>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</si>
  <si>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</si>
  <si>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</si>
  <si>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</si>
  <si>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</si>
  <si>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</si>
  <si>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</si>
  <si>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</si>
  <si>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</si>
  <si>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</si>
  <si>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</si>
  <si>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</si>
  <si>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</si>
  <si>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</si>
  <si>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</si>
  <si>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</si>
  <si>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</si>
  <si>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</si>
  <si>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</si>
  <si>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</si>
  <si>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</si>
  <si>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</si>
  <si>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</si>
  <si>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</si>
  <si>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</si>
  <si>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</si>
  <si>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</si>
  <si>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</si>
  <si>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</si>
  <si>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</si>
  <si>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</si>
  <si>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</si>
  <si>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</si>
  <si>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</si>
  <si>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</si>
  <si>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</si>
  <si>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</si>
  <si>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</si>
  <si>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</si>
  <si>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</si>
  <si>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</si>
  <si>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</si>
  <si>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</si>
  <si>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</si>
  <si>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</si>
  <si>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</si>
  <si>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</si>
  <si>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</si>
  <si>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</si>
  <si>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</si>
  <si>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</si>
  <si>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</si>
  <si>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</si>
  <si>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</si>
  <si>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</si>
  <si>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</si>
  <si>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</si>
  <si>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</si>
  <si>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</si>
  <si>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</si>
  <si>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</si>
  <si>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</si>
  <si>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</si>
  <si>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</si>
  <si>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</si>
  <si>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</si>
  <si>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</si>
  <si>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</si>
  <si>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</si>
  <si>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</si>
  <si>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</si>
  <si>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</si>
  <si>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</si>
  <si>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</si>
  <si>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</si>
  <si>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</si>
  <si>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</si>
  <si>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</si>
  <si>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</si>
  <si>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</si>
  <si>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</si>
  <si>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</si>
  <si>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</si>
  <si>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</si>
  <si>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</si>
  <si>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</si>
  <si>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</si>
  <si>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</si>
  <si>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</si>
  <si>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</si>
  <si>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</si>
  <si>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</si>
  <si>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</si>
  <si>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</si>
  <si>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</si>
  <si>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</si>
  <si>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</si>
  <si>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</si>
  <si>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</si>
  <si>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</si>
  <si>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</si>
  <si>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</si>
  <si>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</si>
  <si>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</si>
  <si>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</si>
  <si>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</si>
  <si>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</si>
  <si>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</si>
  <si>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</si>
  <si>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</si>
  <si>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</si>
  <si>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</si>
  <si>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</si>
  <si>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</si>
  <si>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</si>
  <si>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</si>
  <si>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</si>
  <si>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</si>
  <si>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</si>
  <si>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</si>
  <si>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</si>
  <si>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</si>
  <si>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</si>
  <si>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</si>
  <si>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</si>
  <si>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</si>
  <si>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</si>
  <si>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</si>
  <si>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</si>
  <si>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</si>
  <si>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</si>
  <si>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</si>
  <si>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</si>
  <si>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</si>
  <si>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</si>
  <si>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</si>
  <si>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</si>
  <si>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</si>
  <si>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</si>
  <si>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</si>
  <si>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</si>
  <si>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</si>
  <si>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</si>
  <si>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</si>
  <si>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</si>
  <si>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</si>
  <si>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</si>
  <si>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</si>
  <si>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</si>
  <si>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</si>
  <si>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</si>
  <si>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</si>
  <si>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</si>
  <si>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</si>
  <si>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</si>
  <si>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</si>
  <si>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</si>
  <si>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</si>
  <si>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</si>
  <si>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</si>
  <si>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</si>
  <si>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</si>
  <si>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</si>
  <si>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</si>
  <si>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</si>
  <si>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</si>
  <si>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</si>
  <si>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</si>
  <si>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</si>
  <si>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</si>
  <si>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</si>
  <si>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</si>
  <si>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</si>
  <si>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</si>
  <si>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</si>
  <si>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</si>
  <si>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</si>
  <si>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</si>
  <si>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</si>
  <si>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</si>
  <si>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</si>
  <si>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</si>
  <si>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</si>
  <si>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</si>
  <si>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</si>
  <si>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</si>
  <si>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</si>
  <si>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</si>
  <si>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</si>
  <si>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</si>
  <si>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</si>
  <si>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</si>
  <si>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</si>
  <si>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</si>
  <si>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</si>
  <si>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</si>
  <si>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</si>
  <si>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</si>
  <si>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</si>
  <si>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</si>
  <si>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</si>
  <si>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</si>
  <si>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</si>
  <si>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</si>
  <si>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</si>
  <si>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</si>
  <si>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</si>
  <si>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</si>
  <si>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</si>
  <si>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</si>
  <si>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</si>
  <si>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</si>
  <si>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</si>
  <si>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</si>
  <si>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</si>
  <si>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</si>
  <si>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</si>
  <si>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</si>
  <si>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</si>
  <si>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</si>
  <si>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</si>
  <si>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</si>
  <si>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</si>
  <si>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</si>
  <si>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</si>
  <si>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</si>
  <si>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</si>
  <si>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</si>
  <si>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</si>
  <si>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</si>
  <si>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</si>
  <si>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</si>
  <si>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</si>
  <si>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</si>
  <si>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</si>
  <si>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</si>
  <si>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</si>
  <si>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</si>
  <si>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</si>
  <si>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</si>
  <si>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</si>
  <si>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</si>
  <si>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</si>
  <si>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</si>
  <si>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</si>
  <si>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</si>
  <si>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</si>
  <si>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</si>
  <si>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</si>
  <si>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</si>
  <si>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</si>
  <si>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</si>
  <si>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</si>
  <si>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</si>
  <si>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</si>
  <si>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</si>
  <si>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</si>
  <si>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</si>
  <si>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</si>
  <si>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</si>
  <si>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</si>
  <si>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</si>
  <si>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</si>
  <si>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</si>
  <si>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</si>
  <si>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</si>
  <si>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</si>
  <si>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</si>
  <si>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</si>
  <si>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</si>
  <si>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</si>
  <si>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</si>
  <si>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</si>
  <si>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</si>
  <si>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</si>
  <si>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</si>
  <si>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</si>
  <si>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</si>
  <si>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</si>
  <si>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</si>
  <si>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</si>
  <si>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</si>
  <si>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</si>
  <si>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</si>
  <si>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</si>
  <si>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</si>
  <si>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</si>
  <si>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</si>
  <si>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</si>
  <si>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</si>
  <si>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</si>
  <si>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</si>
  <si>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</si>
  <si>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</si>
  <si>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</si>
  <si>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</si>
  <si>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</si>
  <si>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</si>
  <si>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</si>
  <si>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</si>
  <si>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</si>
  <si>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</si>
  <si>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</si>
  <si>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</si>
  <si>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</si>
  <si>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</si>
  <si>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</si>
  <si>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</si>
  <si>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</si>
  <si>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</si>
  <si>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</si>
  <si>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</si>
  <si>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</si>
  <si>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</si>
  <si>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</si>
  <si>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</si>
  <si>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</si>
  <si>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</si>
  <si>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</si>
  <si>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</si>
  <si>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</si>
  <si>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</si>
  <si>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</si>
  <si>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</si>
  <si>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</si>
  <si>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</si>
  <si>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</si>
  <si>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</si>
  <si>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</si>
  <si>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</si>
  <si>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</si>
  <si>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</si>
  <si>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</si>
  <si>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</si>
  <si>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</si>
  <si>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</si>
  <si>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</si>
  <si>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</si>
  <si>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</si>
  <si>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</si>
  <si>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</si>
  <si>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</si>
  <si>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</si>
  <si>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</si>
  <si>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</si>
  <si>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</si>
  <si>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</si>
  <si>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</si>
  <si>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</si>
  <si>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</si>
  <si>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</si>
  <si>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</si>
  <si>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</si>
  <si>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</si>
  <si>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</si>
  <si>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</si>
  <si>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</si>
  <si>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</si>
  <si>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</si>
  <si>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</si>
  <si>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</si>
  <si>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</si>
  <si>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</si>
  <si>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</si>
  <si>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</si>
  <si>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</si>
  <si>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</si>
  <si>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</si>
  <si>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</si>
  <si>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</si>
  <si>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</si>
  <si>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</si>
  <si>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</si>
  <si>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</si>
  <si>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</si>
  <si>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</si>
  <si>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</si>
  <si>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</si>
  <si>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</si>
  <si>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</si>
  <si>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</si>
  <si>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</si>
  <si>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</si>
  <si>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</si>
  <si>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</si>
  <si>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</si>
  <si>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</si>
  <si>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</si>
  <si>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</si>
  <si>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</si>
  <si>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</si>
  <si>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</si>
  <si>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</si>
  <si>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</si>
  <si>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</si>
  <si>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</si>
  <si>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</si>
  <si>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</si>
  <si>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</si>
  <si>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</si>
  <si>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</si>
  <si>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</si>
  <si>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</si>
  <si>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</si>
  <si>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</si>
  <si>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</si>
  <si>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</si>
  <si>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</si>
  <si>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</si>
  <si>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</si>
  <si>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</si>
  <si>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</si>
  <si>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</si>
  <si>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</si>
  <si>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</si>
  <si>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</si>
  <si>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</si>
  <si>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</si>
  <si>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</si>
  <si>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</si>
  <si>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</si>
  <si>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</si>
  <si>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</si>
  <si>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</si>
  <si>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</si>
  <si>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</si>
  <si>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</si>
  <si>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</si>
  <si>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</si>
  <si>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</si>
  <si>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</si>
  <si>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</si>
  <si>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</si>
  <si>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</si>
  <si>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</si>
  <si>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</si>
  <si>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</si>
  <si>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</si>
  <si>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</si>
  <si>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</si>
  <si>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</si>
  <si>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</si>
  <si>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</si>
  <si>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</si>
  <si>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</si>
  <si>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</si>
  <si>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</si>
  <si>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</si>
  <si>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</si>
  <si>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</si>
  <si>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</si>
  <si>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</si>
  <si>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</si>
  <si>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</si>
  <si>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</si>
  <si>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</si>
  <si>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</si>
  <si>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</si>
  <si>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</si>
  <si>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</si>
  <si>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</si>
  <si>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</si>
  <si>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</si>
  <si>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</si>
  <si>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</si>
  <si>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</si>
  <si>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</si>
  <si>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</si>
  <si>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</si>
  <si>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</si>
  <si>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</si>
  <si>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</si>
  <si>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</si>
  <si>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</si>
  <si>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</si>
  <si>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</si>
  <si>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</si>
  <si>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</si>
  <si>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</si>
  <si>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</si>
  <si>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</si>
  <si>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</si>
  <si>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</si>
  <si>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</si>
  <si>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</si>
  <si>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</si>
  <si>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</si>
  <si>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</si>
  <si>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</si>
  <si>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</si>
  <si>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</si>
  <si>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</si>
  <si>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</si>
  <si>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</si>
  <si>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</si>
  <si>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</si>
  <si>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</si>
  <si>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</si>
  <si>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</si>
  <si>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</si>
  <si>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</si>
  <si>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</si>
  <si>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</si>
  <si>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</si>
  <si>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</si>
  <si>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</si>
  <si>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</si>
  <si>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</si>
  <si>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</si>
  <si>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</si>
  <si>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</si>
  <si>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</si>
  <si>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</si>
  <si>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</si>
  <si>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</si>
  <si>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</si>
  <si>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</si>
  <si>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</si>
  <si>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</si>
  <si>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</si>
  <si>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</si>
  <si>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</si>
  <si>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</si>
  <si>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</si>
  <si>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</si>
  <si>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</si>
  <si>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</si>
  <si>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</si>
  <si>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</si>
  <si>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</si>
  <si>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</si>
  <si>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</si>
  <si>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</si>
  <si>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</si>
  <si>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</si>
  <si>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</si>
  <si>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</si>
  <si>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</si>
  <si>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</si>
  <si>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</si>
  <si>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</si>
  <si>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</si>
  <si>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</si>
  <si>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</si>
  <si>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</si>
  <si>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</si>
  <si>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</si>
  <si>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</si>
  <si>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</si>
  <si>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</si>
  <si>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</si>
  <si>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</si>
  <si>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</si>
  <si>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</si>
  <si>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</si>
  <si>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</si>
  <si>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</si>
  <si>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</si>
  <si>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</si>
  <si>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</si>
  <si>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</si>
  <si>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</si>
  <si>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</si>
  <si>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</si>
  <si>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</si>
  <si>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</si>
  <si>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</si>
  <si>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</si>
  <si>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</si>
  <si>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</si>
  <si>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</si>
  <si>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</si>
  <si>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</si>
  <si>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</si>
  <si>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</si>
  <si>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</si>
  <si>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</si>
  <si>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</si>
  <si>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</si>
  <si>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</si>
  <si>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</si>
  <si>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</si>
  <si>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</si>
  <si>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</si>
  <si>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</si>
  <si>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</si>
  <si>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</si>
  <si>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</si>
  <si>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</si>
  <si>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</si>
  <si>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</si>
  <si>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</si>
  <si>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</si>
  <si>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</si>
  <si>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</si>
  <si>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</si>
  <si>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</si>
  <si>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</si>
  <si>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</si>
  <si>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</si>
  <si>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</si>
  <si>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</si>
  <si>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</si>
  <si>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</si>
  <si>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</si>
  <si>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</si>
  <si>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</si>
  <si>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</si>
  <si>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</si>
  <si>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</si>
  <si>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</si>
  <si>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</si>
  <si>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</si>
  <si>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</si>
  <si>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</si>
  <si>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</si>
  <si>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</si>
  <si>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</si>
  <si>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</si>
  <si>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</si>
  <si>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</si>
  <si>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</si>
  <si>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</si>
  <si>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</si>
  <si>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</si>
  <si>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</si>
  <si>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</si>
  <si>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</si>
  <si>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</si>
  <si>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</si>
  <si>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</si>
  <si>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</si>
  <si>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</si>
  <si>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</si>
  <si>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</si>
  <si>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</si>
  <si>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</si>
  <si>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</si>
  <si>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</si>
  <si>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</si>
  <si>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</si>
  <si>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</si>
  <si>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</si>
  <si>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</si>
  <si>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</si>
  <si>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</si>
  <si>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</si>
  <si>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</si>
  <si>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</si>
  <si>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</si>
  <si>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</si>
  <si>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</si>
  <si>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</si>
  <si>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</si>
  <si>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</si>
  <si>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</si>
  <si>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</si>
  <si>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</si>
  <si>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</si>
  <si>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</si>
  <si>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</si>
  <si>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</si>
  <si>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</si>
  <si>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</si>
  <si>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</si>
  <si>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</si>
  <si>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</si>
  <si>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</si>
  <si>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</si>
  <si>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</si>
  <si>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</si>
  <si>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</si>
  <si>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</si>
  <si>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</si>
  <si>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</si>
  <si>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</si>
  <si>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</si>
  <si>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</si>
  <si>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</si>
  <si>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</si>
  <si>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</si>
  <si>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</si>
  <si>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</si>
  <si>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</si>
  <si>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</si>
  <si>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</si>
  <si>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</si>
  <si>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</si>
  <si>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</si>
  <si>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</si>
  <si>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</si>
  <si>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</si>
  <si>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</si>
  <si>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</si>
  <si>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</si>
  <si>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</si>
  <si>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</si>
  <si>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</si>
  <si>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</si>
  <si>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</si>
  <si>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</si>
  <si>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</si>
  <si>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</si>
  <si>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</si>
  <si>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</si>
  <si>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</si>
  <si>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</si>
  <si>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</si>
  <si>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</si>
  <si>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</si>
  <si>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</si>
  <si>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</si>
  <si>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</si>
  <si>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</si>
  <si>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</si>
  <si>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</si>
  <si>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</si>
  <si>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</si>
  <si>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</si>
  <si>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</si>
  <si>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</si>
  <si>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</si>
  <si>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</si>
  <si>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</si>
  <si>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</si>
  <si>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</si>
  <si>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</si>
  <si>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</si>
  <si>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</si>
  <si>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</si>
  <si>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</si>
  <si>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</si>
  <si>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</si>
  <si>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</si>
  <si>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</si>
  <si>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</si>
  <si>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</si>
  <si>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</si>
  <si>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</si>
  <si>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</si>
  <si>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</si>
  <si>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</si>
  <si>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</si>
  <si>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</si>
  <si>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</si>
  <si>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</si>
  <si>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</si>
  <si>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</si>
  <si>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</si>
  <si>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</si>
  <si>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</si>
  <si>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</si>
  <si>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</si>
  <si>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</si>
  <si>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</si>
  <si>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</si>
  <si>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</si>
  <si>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</si>
  <si>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</si>
  <si>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</si>
  <si>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</si>
  <si>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</si>
  <si>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</si>
  <si>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</si>
  <si>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</si>
  <si>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</si>
  <si>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</si>
  <si>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</si>
  <si>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</si>
  <si>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</si>
  <si>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</si>
  <si>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</si>
  <si>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</si>
  <si>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</si>
  <si>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</si>
  <si>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</si>
  <si>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</si>
  <si>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</si>
  <si>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</si>
  <si>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</si>
  <si>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</si>
  <si>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</si>
  <si>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</si>
  <si>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</si>
  <si>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</si>
  <si>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</si>
  <si>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</si>
  <si>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</si>
  <si>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</si>
  <si>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</si>
  <si>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</si>
  <si>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</si>
  <si>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</si>
  <si>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</si>
  <si>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</si>
  <si>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</si>
  <si>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</si>
  <si>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</si>
  <si>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</si>
  <si>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</si>
  <si>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</si>
  <si>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</si>
  <si>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</si>
  <si>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</si>
  <si>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</si>
  <si>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</si>
  <si>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</si>
  <si>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</si>
  <si>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</si>
  <si>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</si>
  <si>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</si>
  <si>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</si>
  <si>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</si>
  <si>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</si>
  <si>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</si>
  <si>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</si>
  <si>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</si>
  <si>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</si>
  <si>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</si>
  <si>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</si>
  <si>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</si>
  <si>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</si>
  <si>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</si>
  <si>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</si>
  <si>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</si>
  <si>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</si>
  <si>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</si>
  <si>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</si>
  <si>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</si>
  <si>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</si>
  <si>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</si>
  <si>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</si>
  <si>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</si>
  <si>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</si>
  <si>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</si>
  <si>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</si>
  <si>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</si>
  <si>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</si>
  <si>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</si>
  <si>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</si>
  <si>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</si>
  <si>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</si>
  <si>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</si>
  <si>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</si>
  <si>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</si>
  <si>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</si>
  <si>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</si>
  <si>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</si>
  <si>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</si>
  <si>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</si>
  <si>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</si>
  <si>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</si>
  <si>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</si>
  <si>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</si>
  <si>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</si>
  <si>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</si>
  <si>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</si>
  <si>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</si>
  <si>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</si>
  <si>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</si>
  <si>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</si>
  <si>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</si>
  <si>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</si>
  <si>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</si>
  <si>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</si>
  <si>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</si>
  <si>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</si>
  <si>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</si>
  <si>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</si>
  <si>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</si>
  <si>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</si>
  <si>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</si>
  <si>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</si>
  <si>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</si>
  <si>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</si>
  <si>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</si>
  <si>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</si>
  <si>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</si>
  <si>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</si>
  <si>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</si>
  <si>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</si>
  <si>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</si>
  <si>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</si>
  <si>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</si>
  <si>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</si>
  <si>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</si>
  <si>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</si>
  <si>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</si>
  <si>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</si>
  <si>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</si>
  <si>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</si>
  <si>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</si>
  <si>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</si>
  <si>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</si>
  <si>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</si>
  <si>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</si>
  <si>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</si>
  <si>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</si>
  <si>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</si>
  <si>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</si>
  <si>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</si>
  <si>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</si>
  <si>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</si>
  <si>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</si>
  <si>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</si>
  <si>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</si>
  <si>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</si>
  <si>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</si>
  <si>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</si>
  <si>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</si>
  <si>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</si>
  <si>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</si>
  <si>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</si>
  <si>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</si>
  <si>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</si>
  <si>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</si>
  <si>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</si>
  <si>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</si>
  <si>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</si>
  <si>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</si>
  <si>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</si>
  <si>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</si>
  <si>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</si>
  <si>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</si>
  <si>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</si>
  <si>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</si>
  <si>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</si>
  <si>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</si>
  <si>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</si>
  <si>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</si>
  <si>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</si>
  <si>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</si>
  <si>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</si>
  <si>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</si>
  <si>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</si>
  <si>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</si>
  <si>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</si>
  <si>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</si>
  <si>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</si>
  <si>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</si>
  <si>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</si>
  <si>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</si>
  <si>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</si>
  <si>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</si>
  <si>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</si>
  <si>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</si>
  <si>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</si>
  <si>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</si>
  <si>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</si>
  <si>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</si>
  <si>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</si>
  <si>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</si>
  <si>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</si>
  <si>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</si>
  <si>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</si>
  <si>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</si>
  <si>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</si>
  <si>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</si>
  <si>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</si>
  <si>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</si>
  <si>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</si>
  <si>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</si>
  <si>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</si>
  <si>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</si>
  <si>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</si>
  <si>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</si>
  <si>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</si>
  <si>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</si>
  <si>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</si>
  <si>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</si>
  <si>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</si>
  <si>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</si>
  <si>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</si>
  <si>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</si>
  <si>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</si>
  <si>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</si>
  <si>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</si>
  <si>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</si>
  <si>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</si>
  <si>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</si>
  <si>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</si>
  <si>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</si>
  <si>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</si>
  <si>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</si>
  <si>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</si>
  <si>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</si>
  <si>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</si>
  <si>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</si>
  <si>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</si>
  <si>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</si>
  <si>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</si>
  <si>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</si>
  <si>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</si>
  <si>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</si>
  <si>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</si>
  <si>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</si>
  <si>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</si>
  <si>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</si>
  <si>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</si>
  <si>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</si>
  <si>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</si>
  <si>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</si>
  <si>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</si>
  <si>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</si>
  <si>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</si>
  <si>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</si>
  <si>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</si>
  <si>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</si>
  <si>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</si>
  <si>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</si>
  <si>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</si>
  <si>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</si>
  <si>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</si>
  <si>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</si>
  <si>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</si>
  <si>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</si>
  <si>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</si>
  <si>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</si>
  <si>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</si>
  <si>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</si>
  <si>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</si>
  <si>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</si>
  <si>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</si>
  <si>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</si>
  <si>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</si>
  <si>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</si>
  <si>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</si>
  <si>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</si>
  <si>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</si>
  <si>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</si>
  <si>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</si>
  <si>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</si>
  <si>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</si>
  <si>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</si>
  <si>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</si>
  <si>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</si>
  <si>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</si>
  <si>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</si>
  <si>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</si>
  <si>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</si>
  <si>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</si>
  <si>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</si>
  <si>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</si>
  <si>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</si>
  <si>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</si>
  <si>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</si>
  <si>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</si>
  <si>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</si>
  <si>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</si>
  <si>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</si>
  <si>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</si>
  <si>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</si>
  <si>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</si>
  <si>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</si>
  <si>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</si>
  <si>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</si>
  <si>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</si>
  <si>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</si>
  <si>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</si>
  <si>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</si>
  <si>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</si>
  <si>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</si>
  <si>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</si>
  <si>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</si>
  <si>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</si>
  <si>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</si>
  <si>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</si>
  <si>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</si>
  <si>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</si>
  <si>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</si>
  <si>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</si>
  <si>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</si>
  <si>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</si>
  <si>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</si>
  <si>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</si>
  <si>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</si>
  <si>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</si>
  <si>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</si>
  <si>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</si>
  <si>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</si>
  <si>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</si>
  <si>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</si>
  <si>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</si>
  <si>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</si>
  <si>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</si>
  <si>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</si>
  <si>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</si>
  <si>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</si>
  <si>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</si>
  <si>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</si>
  <si>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</si>
  <si>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</si>
  <si>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</si>
  <si>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</si>
  <si>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</si>
  <si>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</si>
  <si>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</si>
  <si>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</si>
  <si>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</si>
  <si>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</si>
  <si>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</si>
  <si>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</si>
  <si>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</si>
  <si>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</si>
  <si>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</si>
  <si>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</si>
  <si>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</si>
  <si>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</si>
  <si>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</si>
  <si>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</si>
  <si>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</si>
  <si>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</si>
  <si>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</si>
  <si>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</si>
  <si>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</si>
  <si>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</si>
  <si>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</si>
  <si>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</si>
  <si>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</si>
  <si>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</si>
  <si>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</si>
  <si>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</si>
  <si>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</si>
  <si>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</si>
  <si>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</si>
  <si>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</si>
  <si>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</si>
  <si>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</si>
  <si>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</si>
  <si>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</si>
  <si>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</si>
  <si>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</si>
  <si>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</si>
  <si>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</si>
  <si>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</si>
  <si>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</si>
  <si>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</si>
  <si>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</si>
  <si>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</si>
  <si>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</si>
  <si>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</si>
  <si>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</si>
  <si>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</si>
  <si>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</si>
  <si>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</si>
  <si>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</si>
  <si>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</si>
  <si>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</si>
  <si>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</si>
  <si>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</si>
  <si>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</si>
  <si>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</si>
  <si>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</si>
  <si>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</si>
  <si>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</si>
  <si>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</si>
  <si>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</si>
  <si>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</si>
  <si>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</si>
  <si>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</si>
  <si>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</si>
  <si>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</si>
  <si>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</si>
  <si>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</si>
  <si>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</si>
  <si>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</si>
  <si>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</si>
  <si>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</si>
  <si>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</si>
  <si>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</si>
  <si>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</si>
  <si>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</si>
  <si>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</si>
  <si>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</si>
  <si>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</si>
  <si>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</si>
  <si>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</si>
  <si>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</si>
  <si>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</si>
  <si>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</si>
  <si>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</si>
  <si>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</si>
  <si>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</si>
  <si>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</si>
  <si>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</si>
  <si>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</si>
  <si>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</si>
  <si>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</si>
  <si>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</si>
  <si>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</si>
  <si>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</si>
  <si>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</si>
  <si>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</si>
  <si>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</si>
  <si>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</si>
  <si>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</si>
  <si>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</si>
  <si>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</si>
  <si>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</si>
  <si>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</si>
  <si>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</si>
  <si>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</si>
  <si>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</si>
  <si>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</si>
  <si>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</si>
  <si>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</si>
  <si>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</si>
  <si>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</si>
  <si>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</si>
  <si>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</si>
  <si>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</si>
  <si>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</si>
  <si>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</si>
  <si>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</si>
  <si>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</si>
  <si>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</si>
  <si>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</si>
  <si>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</si>
  <si>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</si>
  <si>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</si>
  <si>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</si>
  <si>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</si>
  <si>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</si>
  <si>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</si>
  <si>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</si>
  <si>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</si>
  <si>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</si>
  <si>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</si>
  <si>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</si>
  <si>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</si>
  <si>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</si>
  <si>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</si>
  <si>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</si>
  <si>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</si>
  <si>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</si>
  <si>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</si>
  <si>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</si>
  <si>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</si>
  <si>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</si>
  <si>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</si>
  <si>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</si>
  <si>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</si>
  <si>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</si>
  <si>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</si>
  <si>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</si>
  <si>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</si>
  <si>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</si>
  <si>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</si>
  <si>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</si>
  <si>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</si>
  <si>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</si>
  <si>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</si>
  <si>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</si>
  <si>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</si>
  <si>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</si>
  <si>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</si>
  <si>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</si>
  <si>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</si>
  <si>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</si>
  <si>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</si>
  <si>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</si>
  <si>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</si>
  <si>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</si>
  <si>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</si>
  <si>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</si>
  <si>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</si>
  <si>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</si>
  <si>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</si>
  <si>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</si>
  <si>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</si>
  <si>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</si>
  <si>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</si>
  <si>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</si>
  <si>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</si>
  <si>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</si>
  <si>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</si>
  <si>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</si>
  <si>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</si>
  <si>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</si>
  <si>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</si>
  <si>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</si>
  <si>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</si>
  <si>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</si>
  <si>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</si>
  <si>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</si>
  <si>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</si>
  <si>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</si>
  <si>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</si>
  <si>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</si>
  <si>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</si>
  <si>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</si>
  <si>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</si>
  <si>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</si>
  <si>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</si>
  <si>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</si>
  <si>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</si>
  <si>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</si>
  <si>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</si>
  <si>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</si>
  <si>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</si>
  <si>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</si>
  <si>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</si>
  <si>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</si>
  <si>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</si>
  <si>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</si>
  <si>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</si>
  <si>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</si>
  <si>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</si>
  <si>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</si>
  <si>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</si>
  <si>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</si>
  <si>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</si>
  <si>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</si>
  <si>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</si>
  <si>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</si>
  <si>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</si>
  <si>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</si>
  <si>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</si>
  <si>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</si>
  <si>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</si>
  <si>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</si>
  <si>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</si>
  <si>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</si>
  <si>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</si>
  <si>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</si>
  <si>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</si>
  <si>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</si>
  <si>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</si>
  <si>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</si>
  <si>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</si>
  <si>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</si>
  <si>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</si>
  <si>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</si>
  <si>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</si>
  <si>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</si>
  <si>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</si>
  <si>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</si>
  <si>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</si>
  <si>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</si>
  <si>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</si>
  <si>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</si>
  <si>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</si>
  <si>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</si>
  <si>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</si>
  <si>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</si>
  <si>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</si>
  <si>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</si>
  <si>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</si>
  <si>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</si>
  <si>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</si>
  <si>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</si>
  <si>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</si>
  <si>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</si>
  <si>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</si>
  <si>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</si>
  <si>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</si>
  <si>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</si>
  <si>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</si>
  <si>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</si>
  <si>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</si>
  <si>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</si>
  <si>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</si>
  <si>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</si>
  <si>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</si>
  <si>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</si>
  <si>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</si>
  <si>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</si>
  <si>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</si>
  <si>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</si>
  <si>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</si>
  <si>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</si>
  <si>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</si>
  <si>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</si>
  <si>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</si>
  <si>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</si>
  <si>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</si>
  <si>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</si>
  <si>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</si>
  <si>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</si>
  <si>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</si>
  <si>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</si>
  <si>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</si>
  <si>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</si>
  <si>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</si>
  <si>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</si>
  <si>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</si>
  <si>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</si>
  <si>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</si>
  <si>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</si>
  <si>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</si>
  <si>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</si>
  <si>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</si>
  <si>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</si>
  <si>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</si>
  <si>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</si>
  <si>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</si>
  <si>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</si>
  <si>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</si>
  <si>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</si>
  <si>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</si>
  <si>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</si>
  <si>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</si>
  <si>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</si>
  <si>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</si>
  <si>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</si>
  <si>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</si>
  <si>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</si>
  <si>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</si>
  <si>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</si>
  <si>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</si>
  <si>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</si>
  <si>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</si>
  <si>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</si>
  <si>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</si>
  <si>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</si>
  <si>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</si>
  <si>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</si>
  <si>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</si>
  <si>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</si>
  <si>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</si>
  <si>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</si>
  <si>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</si>
  <si>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</si>
  <si>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</si>
  <si>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</si>
  <si>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</si>
  <si>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</si>
  <si>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</si>
  <si>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</si>
  <si>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</si>
  <si>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</si>
  <si>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</si>
  <si>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</si>
  <si>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</si>
  <si>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</si>
  <si>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</si>
  <si>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</si>
  <si>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</si>
  <si>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</si>
  <si>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</si>
  <si>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</si>
  <si>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</si>
  <si>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</si>
  <si>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</si>
  <si>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</si>
  <si>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</si>
  <si>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</si>
  <si>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</si>
  <si>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</si>
  <si>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</si>
  <si>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</si>
  <si>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</si>
  <si>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</si>
  <si>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</si>
  <si>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</si>
  <si>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</si>
  <si>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</si>
  <si>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</si>
  <si>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</si>
  <si>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</si>
  <si>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</si>
  <si>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</si>
  <si>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</si>
  <si>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</si>
  <si>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</si>
  <si>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</si>
  <si>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</si>
  <si>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</si>
  <si>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</si>
  <si>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</si>
  <si>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</si>
  <si>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</si>
  <si>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</si>
  <si>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</si>
  <si>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</si>
  <si>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</si>
  <si>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</si>
  <si>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</si>
  <si>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</si>
  <si>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</si>
  <si>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</si>
  <si>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</si>
  <si>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</si>
  <si>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</si>
  <si>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</si>
  <si>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</si>
  <si>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</si>
  <si>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</si>
  <si>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</si>
  <si>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</si>
  <si>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</si>
  <si>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</si>
  <si>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</si>
  <si>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</si>
  <si>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</si>
  <si>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</si>
  <si>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</si>
  <si>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</si>
  <si>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</si>
  <si>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</si>
  <si>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</si>
  <si>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</si>
  <si>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</si>
  <si>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</si>
  <si>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</si>
  <si>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</si>
  <si>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</si>
  <si>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</si>
  <si>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</si>
  <si>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</si>
  <si>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</si>
  <si>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</si>
  <si>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</si>
  <si>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</si>
  <si>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</si>
  <si>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</si>
  <si>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</si>
  <si>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</si>
  <si>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</si>
  <si>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</si>
  <si>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</si>
  <si>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</si>
  <si>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</si>
  <si>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</si>
  <si>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</si>
  <si>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</si>
  <si>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</si>
  <si>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</si>
  <si>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</si>
  <si>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</si>
  <si>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</si>
  <si>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</si>
  <si>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</si>
  <si>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</si>
  <si>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</si>
  <si>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</si>
  <si>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</si>
  <si>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</si>
  <si>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</si>
  <si>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</si>
  <si>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</si>
  <si>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</si>
  <si>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</si>
  <si>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</si>
  <si>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</si>
  <si>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</si>
  <si>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</si>
  <si>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</si>
  <si>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</si>
  <si>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</si>
  <si>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</si>
  <si>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</si>
  <si>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</si>
  <si>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</si>
  <si>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</si>
  <si>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</si>
  <si>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</si>
  <si>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</si>
  <si>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</si>
  <si>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</si>
  <si>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</si>
  <si>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</si>
  <si>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</si>
  <si>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</si>
  <si>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</si>
  <si>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</si>
  <si>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</si>
  <si>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</si>
  <si>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</si>
  <si>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</si>
  <si>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</si>
  <si>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</si>
  <si>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</si>
  <si>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</si>
  <si>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</si>
  <si>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</si>
  <si>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</si>
  <si>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</si>
  <si>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</si>
  <si>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</si>
  <si>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</si>
  <si>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</si>
  <si>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</si>
  <si>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</si>
  <si>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</si>
  <si>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</si>
  <si>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</si>
  <si>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</si>
  <si>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</si>
  <si>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</si>
  <si>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</si>
  <si>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</si>
  <si>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</si>
  <si>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</si>
  <si>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</si>
  <si>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</si>
  <si>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</si>
  <si>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</si>
  <si>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</si>
  <si>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</si>
  <si>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</si>
  <si>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</si>
  <si>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</si>
  <si>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</si>
  <si>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</si>
  <si>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</si>
  <si>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</si>
  <si>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</si>
  <si>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</si>
  <si>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</si>
  <si>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</si>
  <si>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</si>
  <si>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</si>
  <si>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</si>
  <si>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</si>
  <si>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</si>
  <si>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</si>
  <si>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</si>
  <si>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</si>
  <si>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</si>
  <si>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</si>
  <si>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</si>
  <si>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</si>
  <si>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</si>
  <si>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</si>
  <si>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</si>
  <si>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</si>
  <si>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</si>
  <si>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</si>
  <si>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</si>
  <si>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</si>
  <si>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</si>
  <si>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</si>
  <si>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</si>
  <si>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</si>
  <si>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</si>
  <si>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</si>
  <si>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</si>
  <si>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</si>
  <si>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</si>
  <si>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</si>
  <si>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</si>
  <si>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</si>
  <si>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</si>
  <si>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</si>
  <si>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</si>
  <si>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</si>
  <si>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</si>
  <si>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</si>
  <si>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</si>
  <si>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</si>
  <si>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</si>
  <si>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</si>
  <si>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</si>
  <si>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</si>
  <si>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</si>
  <si>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</si>
  <si>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</si>
  <si>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</si>
  <si>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</si>
  <si>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</si>
  <si>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</si>
  <si>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</si>
  <si>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</si>
  <si>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</si>
  <si>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</si>
  <si>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</si>
  <si>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</si>
  <si>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</si>
  <si>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</si>
  <si>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</si>
  <si>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</si>
  <si>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</si>
  <si>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</si>
  <si>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</si>
  <si>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</si>
  <si>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</si>
  <si>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</si>
  <si>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</si>
  <si>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</si>
  <si>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</si>
  <si>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</si>
  <si>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</si>
  <si>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</si>
  <si>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</si>
  <si>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</si>
  <si>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</si>
  <si>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</si>
  <si>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</si>
  <si>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</si>
  <si>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</si>
  <si>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</si>
  <si>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</si>
  <si>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</si>
  <si>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</si>
  <si>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</si>
  <si>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</si>
  <si>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</si>
  <si>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</si>
  <si>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</si>
  <si>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</si>
  <si>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</si>
  <si>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</si>
  <si>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</si>
  <si>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</si>
  <si>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</si>
  <si>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</si>
  <si>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</si>
  <si>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</si>
  <si>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</si>
  <si>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</si>
  <si>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</si>
  <si>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</si>
  <si>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</si>
  <si>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</si>
  <si>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</si>
  <si>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</si>
  <si>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</si>
  <si>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</si>
  <si>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</si>
  <si>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</si>
  <si>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</si>
  <si>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</si>
  <si>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</si>
  <si>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</si>
  <si>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</si>
  <si>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</si>
  <si>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</si>
  <si>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</si>
  <si>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</si>
  <si>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</si>
  <si>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</si>
  <si>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</si>
  <si>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</si>
  <si>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</si>
  <si>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</si>
  <si>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</si>
  <si>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</si>
  <si>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</si>
  <si>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</si>
  <si>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</si>
  <si>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</si>
  <si>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</si>
  <si>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</si>
  <si>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</si>
  <si>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</si>
  <si>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</si>
  <si>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</si>
  <si>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</si>
  <si>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</si>
  <si>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</si>
  <si>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</si>
  <si>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</si>
  <si>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</si>
  <si>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</si>
  <si>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</si>
  <si>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</si>
  <si>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</si>
  <si>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</si>
  <si>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</si>
  <si>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</si>
  <si>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</si>
  <si>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</si>
  <si>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</si>
  <si>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</si>
  <si>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</si>
  <si>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</si>
  <si>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</si>
  <si>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</si>
  <si>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</si>
  <si>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</si>
  <si>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</si>
  <si>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</si>
  <si>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</si>
  <si>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</si>
  <si>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</si>
  <si>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</si>
  <si>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</si>
  <si>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</si>
  <si>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</si>
  <si>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</si>
  <si>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</si>
  <si>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</si>
  <si>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</si>
  <si>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</si>
  <si>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</si>
  <si>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</si>
  <si>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</si>
  <si>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</si>
  <si>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</si>
  <si>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</si>
  <si>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</si>
  <si>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</si>
  <si>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</si>
  <si>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</si>
  <si>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</si>
  <si>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</si>
  <si>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</si>
  <si>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</si>
  <si>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</si>
  <si>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</si>
  <si>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</si>
  <si>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</si>
  <si>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</si>
  <si>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</si>
  <si>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</si>
  <si>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</si>
  <si>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</si>
  <si>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</si>
  <si>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</si>
  <si>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</si>
  <si>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</si>
  <si>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</si>
  <si>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</si>
  <si>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</si>
  <si>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</si>
  <si>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</si>
  <si>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</si>
  <si>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</si>
  <si>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</si>
  <si>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</si>
  <si>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</si>
  <si>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</si>
  <si>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</si>
  <si>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</si>
  <si>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</si>
  <si>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</si>
  <si>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</si>
  <si>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</si>
  <si>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</si>
  <si>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</si>
  <si>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</si>
  <si>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</si>
  <si>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</si>
  <si>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</si>
  <si>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</si>
  <si>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</si>
  <si>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</si>
  <si>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</si>
  <si>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</si>
  <si>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</si>
  <si>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</si>
  <si>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</si>
  <si>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</si>
  <si>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</si>
  <si>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</si>
  <si>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</si>
  <si>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</si>
  <si>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</si>
  <si>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</si>
  <si>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</si>
  <si>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</si>
  <si>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</si>
  <si>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</si>
  <si>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</si>
  <si>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</si>
  <si>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</si>
  <si>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</si>
  <si>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</si>
  <si>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</si>
  <si>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</si>
  <si>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</si>
  <si>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</si>
  <si>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</si>
  <si>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</si>
  <si>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</si>
  <si>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</si>
  <si>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</si>
  <si>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</si>
  <si>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</si>
  <si>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</si>
  <si>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</si>
  <si>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</si>
  <si>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</si>
  <si>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</si>
  <si>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</si>
  <si>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</si>
  <si>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</si>
  <si>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</si>
  <si>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</si>
  <si>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</si>
  <si>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</si>
  <si>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</si>
  <si>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</si>
  <si>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</si>
  <si>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</si>
  <si>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</si>
  <si>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</si>
  <si>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</si>
  <si>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</si>
  <si>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</si>
  <si>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</si>
  <si>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</si>
  <si>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</si>
  <si>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</si>
  <si>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</si>
  <si>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</si>
  <si>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</si>
  <si>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</si>
  <si>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</si>
  <si>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</si>
  <si>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</si>
  <si>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</si>
  <si>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</si>
  <si>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</si>
  <si>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</si>
  <si>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</si>
  <si>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</si>
  <si>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</si>
  <si>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</si>
  <si>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</si>
  <si>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</si>
  <si>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</si>
  <si>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</si>
  <si>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</si>
  <si>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</si>
  <si>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</si>
  <si>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</si>
  <si>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</si>
  <si>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</si>
  <si>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</si>
  <si>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</si>
  <si>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</si>
  <si>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</si>
  <si>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</si>
  <si>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</si>
  <si>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</si>
  <si>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</si>
  <si>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</si>
  <si>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</si>
  <si>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</si>
  <si>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</si>
  <si>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</si>
  <si>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</si>
  <si>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</si>
  <si>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</si>
  <si>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</si>
  <si>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</si>
  <si>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</si>
  <si>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</si>
  <si>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</si>
  <si>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</si>
  <si>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</si>
  <si>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</si>
  <si>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</si>
  <si>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</si>
  <si>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</si>
  <si>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</si>
  <si>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</si>
  <si>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</si>
  <si>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</si>
  <si>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</si>
  <si>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</si>
  <si>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</si>
  <si>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</si>
  <si>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</si>
  <si>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</si>
  <si>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</si>
  <si>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</si>
  <si>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</si>
  <si>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</si>
  <si>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</si>
  <si>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</si>
  <si>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</si>
  <si>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</si>
  <si>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</si>
  <si>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</si>
  <si>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</si>
  <si>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</si>
  <si>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</si>
  <si>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</si>
  <si>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</si>
  <si>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</si>
  <si>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</si>
  <si>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</si>
  <si>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</si>
  <si>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</si>
  <si>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</si>
  <si>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</si>
  <si>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</si>
  <si>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</si>
  <si>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</si>
  <si>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</si>
  <si>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</si>
  <si>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</si>
  <si>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</si>
  <si>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</si>
  <si>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</si>
  <si>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</si>
  <si>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</si>
  <si>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</si>
  <si>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</si>
  <si>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</si>
  <si>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</si>
  <si>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</si>
  <si>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</si>
  <si>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</si>
  <si>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</si>
  <si>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</si>
  <si>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</si>
  <si>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</si>
  <si>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</si>
  <si>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</si>
  <si>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</si>
  <si>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</si>
  <si>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</si>
  <si>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</si>
  <si>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</si>
  <si>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</si>
  <si>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</si>
  <si>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</si>
  <si>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</si>
  <si>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</si>
  <si>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</si>
  <si>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</si>
  <si>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</si>
  <si>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</si>
  <si>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</si>
  <si>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</si>
  <si>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</si>
  <si>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</si>
  <si>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</si>
  <si>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</si>
  <si>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</si>
  <si>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</si>
  <si>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</si>
  <si>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</si>
  <si>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</si>
  <si>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</si>
  <si>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</si>
  <si>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</si>
  <si>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</si>
  <si>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</si>
  <si>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</si>
  <si>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</si>
  <si>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</si>
  <si>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</si>
  <si>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</si>
  <si>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</si>
  <si>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</si>
  <si>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</si>
  <si>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</si>
  <si>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</si>
  <si>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</si>
  <si>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</si>
  <si>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</si>
  <si>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</si>
  <si>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</si>
  <si>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</si>
  <si>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</si>
  <si>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</si>
  <si>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</si>
  <si>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</si>
  <si>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</si>
  <si>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</si>
  <si>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</si>
  <si>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</si>
  <si>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</si>
  <si>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</si>
  <si>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</si>
  <si>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</si>
  <si>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</si>
  <si>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</si>
  <si>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</si>
  <si>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</si>
  <si>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</si>
  <si>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</si>
  <si>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</si>
  <si>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</si>
  <si>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</si>
  <si>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</si>
  <si>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</si>
  <si>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</si>
  <si>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</si>
  <si>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</si>
  <si>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</si>
  <si>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</si>
  <si>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</si>
  <si>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</si>
  <si>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</si>
  <si>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</si>
  <si>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</si>
  <si>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</si>
  <si>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</si>
  <si>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</si>
  <si>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</si>
  <si>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</si>
  <si>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</si>
  <si>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</si>
  <si>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</si>
  <si>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</si>
  <si>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</si>
  <si>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</si>
  <si>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</si>
  <si>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</si>
  <si>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</si>
  <si>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</si>
  <si>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</si>
  <si>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</si>
  <si>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</si>
  <si>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</si>
  <si>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</si>
  <si>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</si>
  <si>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</si>
  <si>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</si>
  <si>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</si>
  <si>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</si>
  <si>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</si>
  <si>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</si>
  <si>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</si>
  <si>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</si>
  <si>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</si>
  <si>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</si>
  <si>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</si>
  <si>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</si>
  <si>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</si>
  <si>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</si>
  <si>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</si>
  <si>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</si>
  <si>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</si>
  <si>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</si>
  <si>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</si>
  <si>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</si>
  <si>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</si>
  <si>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</si>
  <si>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</si>
  <si>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</si>
  <si>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</si>
  <si>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</si>
  <si>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</si>
  <si>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</si>
  <si>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</si>
  <si>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</si>
  <si>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</si>
  <si>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</si>
  <si>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</si>
  <si>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</si>
  <si>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</si>
  <si>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</si>
  <si>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</si>
  <si>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</si>
  <si>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</si>
  <si>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</si>
  <si>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</si>
  <si>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</si>
  <si>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</si>
  <si>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</si>
  <si>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</si>
  <si>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</si>
  <si>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</si>
  <si>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</si>
  <si>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</si>
  <si>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</si>
  <si>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</si>
  <si>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</si>
  <si>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</si>
  <si>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</si>
  <si>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</si>
  <si>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</si>
  <si>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</si>
  <si>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</si>
  <si>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</si>
  <si>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</si>
  <si>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</si>
  <si>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</si>
  <si>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</si>
  <si>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</si>
  <si>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</si>
  <si>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</si>
  <si>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</si>
  <si>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</si>
  <si>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</si>
  <si>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</si>
  <si>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</si>
  <si>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</si>
  <si>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</si>
  <si>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</si>
  <si>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</si>
  <si>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</si>
  <si>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</si>
  <si>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</si>
  <si>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</si>
  <si>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</si>
  <si>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</si>
  <si>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</si>
  <si>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</si>
  <si>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</si>
  <si>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</si>
  <si>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</si>
  <si>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</si>
  <si>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</si>
  <si>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</si>
  <si>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</si>
  <si>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</si>
  <si>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</si>
  <si>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</si>
  <si>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</si>
  <si>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</si>
  <si>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</si>
  <si>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</si>
  <si>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</si>
  <si>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</si>
  <si>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</si>
  <si>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</si>
  <si>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</si>
  <si>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</si>
  <si>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</si>
  <si>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</si>
  <si>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</si>
  <si>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</si>
  <si>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</si>
  <si>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</si>
  <si>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</si>
  <si>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</si>
  <si>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</si>
  <si>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</si>
  <si>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</si>
  <si>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</si>
  <si>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</si>
  <si>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</si>
  <si>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</si>
  <si>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</si>
  <si>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</si>
  <si>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</si>
  <si>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</si>
  <si>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</si>
  <si>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</si>
  <si>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</si>
  <si>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</si>
  <si>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</si>
  <si>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</si>
  <si>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</si>
  <si>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</si>
  <si>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</si>
  <si>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</si>
  <si>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</si>
  <si>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</si>
  <si>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</si>
  <si>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</si>
  <si>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</si>
  <si>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</si>
  <si>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</si>
  <si>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</si>
  <si>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</si>
  <si>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</si>
  <si>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</si>
  <si>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</si>
  <si>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</si>
  <si>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</si>
  <si>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</si>
  <si>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</si>
  <si>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</si>
  <si>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</si>
  <si>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</si>
  <si>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</si>
  <si>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</si>
  <si>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</si>
  <si>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</si>
  <si>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</si>
  <si>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</si>
  <si>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</si>
  <si>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</si>
  <si>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</si>
  <si>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</si>
  <si>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</si>
  <si>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</si>
  <si>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</si>
  <si>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</si>
  <si>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</si>
  <si>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</si>
  <si>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</si>
  <si>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</si>
  <si>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</si>
  <si>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</si>
  <si>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</si>
  <si>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</si>
  <si>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</si>
  <si>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</si>
  <si>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</si>
  <si>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</si>
  <si>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</si>
  <si>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</si>
  <si>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</si>
  <si>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</si>
  <si>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</si>
  <si>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</si>
  <si>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</si>
  <si>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</si>
  <si>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</si>
  <si>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</si>
  <si>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</si>
  <si>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</si>
  <si>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</si>
  <si>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</si>
  <si>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</si>
  <si>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</si>
  <si>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</si>
  <si>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</si>
  <si>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</si>
  <si>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</si>
  <si>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</si>
  <si>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</si>
  <si>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</si>
  <si>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</si>
  <si>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</si>
  <si>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</si>
  <si>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</si>
  <si>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</si>
  <si>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</si>
  <si>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</si>
  <si>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</si>
  <si>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</si>
  <si>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</si>
  <si>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</si>
  <si>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</si>
  <si>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</si>
  <si>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</si>
  <si>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</si>
  <si>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</si>
  <si>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</si>
  <si>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</si>
  <si>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</si>
  <si>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</si>
  <si>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</si>
  <si>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</si>
  <si>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</si>
  <si>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</si>
  <si>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</si>
  <si>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</si>
  <si>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</si>
  <si>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</si>
  <si>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</si>
  <si>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</si>
  <si>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</si>
  <si>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</si>
  <si>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</si>
  <si>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</si>
  <si>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</si>
  <si>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</si>
  <si>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</si>
  <si>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</si>
  <si>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</si>
  <si>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</si>
  <si>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</si>
  <si>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</si>
  <si>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</si>
  <si>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</si>
  <si>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</si>
  <si>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</si>
  <si>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</si>
  <si>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</si>
  <si>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</si>
  <si>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</si>
  <si>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</si>
  <si>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</si>
  <si>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</si>
  <si>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</si>
  <si>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</si>
  <si>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</si>
  <si>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</si>
  <si>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</si>
  <si>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</si>
  <si>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</si>
  <si>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</si>
  <si>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</si>
  <si>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</si>
  <si>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</si>
  <si>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</si>
  <si>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</si>
  <si>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</si>
  <si>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</si>
  <si>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</si>
  <si>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</si>
  <si>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</si>
  <si>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</si>
  <si>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</si>
  <si>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</si>
  <si>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</si>
  <si>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</si>
  <si>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</si>
  <si>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</si>
  <si>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</si>
  <si>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</si>
  <si>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</si>
  <si>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</si>
  <si>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</si>
  <si>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</si>
  <si>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</si>
  <si>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</si>
  <si>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</si>
  <si>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</si>
  <si>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</si>
  <si>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</si>
  <si>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</si>
  <si>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</si>
  <si>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</si>
  <si>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</si>
  <si>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</si>
  <si>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</si>
  <si>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</si>
  <si>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</si>
  <si>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</si>
  <si>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</si>
  <si>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</si>
  <si>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</si>
  <si>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</si>
  <si>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</si>
  <si>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</si>
  <si>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</si>
  <si>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</si>
  <si>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</si>
  <si>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</si>
  <si>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</si>
  <si>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</si>
  <si>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</si>
  <si>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</si>
  <si>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</si>
  <si>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</si>
  <si>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</si>
  <si>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</si>
  <si>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</si>
  <si>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</si>
  <si>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</si>
  <si>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</si>
  <si>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</si>
  <si>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</si>
  <si>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</si>
  <si>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</si>
  <si>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</si>
  <si>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</si>
  <si>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</si>
  <si>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</si>
  <si>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</si>
  <si>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</si>
  <si>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</si>
  <si>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</si>
  <si>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</si>
  <si>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</si>
  <si>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</si>
  <si>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</si>
  <si>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</si>
  <si>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</si>
  <si>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</si>
  <si>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</si>
  <si>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</si>
  <si>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</si>
  <si>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</si>
  <si>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</si>
  <si>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</si>
  <si>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</si>
  <si>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</si>
  <si>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</si>
  <si>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</si>
  <si>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</si>
  <si>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</si>
  <si>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</si>
  <si>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</si>
  <si>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</si>
  <si>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</si>
  <si>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</si>
  <si>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</si>
  <si>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</si>
  <si>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</si>
  <si>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</si>
  <si>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</si>
  <si>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</si>
  <si>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</si>
  <si>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</si>
  <si>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</si>
  <si>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</si>
  <si>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</si>
  <si>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</si>
  <si>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</si>
  <si>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</si>
  <si>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</si>
  <si>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</si>
  <si>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</si>
  <si>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</si>
  <si>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</si>
  <si>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</si>
  <si>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</si>
  <si>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</si>
  <si>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</si>
  <si>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</si>
  <si>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</si>
  <si>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</si>
  <si>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</si>
  <si>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</si>
  <si>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</si>
  <si>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</si>
  <si>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</si>
  <si>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</si>
  <si>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</si>
  <si>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</si>
  <si>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</si>
  <si>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</si>
  <si>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</si>
  <si>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</si>
  <si>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</si>
  <si>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</si>
  <si>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</si>
  <si>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</si>
  <si>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</si>
  <si>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</si>
  <si>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</si>
  <si>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</si>
  <si>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</si>
  <si>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</si>
  <si>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</si>
  <si>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</si>
  <si>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</si>
  <si>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</si>
  <si>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</si>
  <si>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</si>
  <si>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</si>
  <si>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</si>
  <si>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</si>
  <si>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</si>
  <si>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</si>
  <si>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</si>
  <si>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</si>
  <si>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</si>
  <si>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</si>
  <si>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</si>
  <si>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</si>
  <si>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</si>
  <si>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</si>
  <si>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</si>
  <si>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</si>
  <si>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</si>
  <si>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</si>
  <si>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</si>
  <si>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</si>
  <si>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</si>
  <si>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</si>
  <si>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</si>
  <si>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</si>
  <si>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</si>
  <si>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</si>
  <si>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</si>
  <si>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</si>
  <si>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</si>
  <si>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</si>
  <si>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</si>
  <si>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</si>
  <si>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</si>
  <si>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</si>
  <si>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</si>
  <si>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</si>
  <si>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</si>
  <si>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</si>
  <si>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</si>
  <si>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</si>
  <si>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</si>
  <si>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</si>
  <si>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</si>
  <si>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</si>
  <si>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</si>
  <si>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</si>
  <si>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</si>
  <si>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</si>
  <si>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</si>
  <si>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</si>
  <si>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</si>
  <si>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</si>
  <si>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</si>
  <si>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</si>
  <si>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</si>
  <si>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</si>
  <si>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</si>
  <si>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</si>
  <si>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</si>
  <si>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</si>
  <si>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</si>
  <si>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</si>
  <si>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</si>
  <si>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</si>
  <si>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</si>
  <si>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</si>
  <si>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</si>
  <si>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</si>
  <si>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</si>
  <si>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</si>
  <si>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</si>
  <si>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</si>
  <si>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</si>
  <si>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</si>
  <si>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</si>
  <si>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</si>
  <si>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</si>
  <si>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</si>
  <si>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</si>
  <si>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</si>
  <si>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</si>
  <si>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</si>
  <si>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</si>
  <si>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</si>
  <si>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</si>
  <si>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</si>
  <si>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</si>
  <si>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</si>
  <si>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</si>
  <si>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</si>
  <si>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</si>
  <si>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</si>
  <si>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</si>
  <si>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</si>
  <si>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</si>
  <si>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</si>
  <si>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</si>
  <si>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</si>
  <si>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</si>
  <si>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</si>
  <si>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</si>
  <si>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</si>
  <si>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</si>
  <si>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</si>
  <si>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</si>
  <si>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</si>
  <si>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</si>
  <si>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</si>
  <si>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</si>
  <si>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</si>
  <si>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</si>
  <si>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</si>
  <si>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</si>
  <si>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</si>
  <si>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</si>
  <si>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</si>
  <si>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</si>
  <si>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</si>
  <si>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</si>
  <si>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</si>
  <si>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</si>
  <si>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</si>
  <si>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</si>
  <si>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</si>
  <si>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</si>
  <si>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</si>
  <si>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</si>
  <si>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</si>
  <si>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</si>
  <si>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</si>
  <si>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</si>
  <si>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</si>
  <si>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</si>
  <si>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</si>
  <si>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</si>
  <si>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</si>
  <si>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</si>
  <si>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</si>
  <si>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</si>
  <si>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</si>
  <si>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</si>
  <si>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</si>
  <si>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</si>
  <si>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</si>
  <si>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</si>
  <si>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</si>
  <si>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</si>
  <si>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</si>
  <si>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</si>
  <si>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</si>
  <si>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</si>
  <si>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</si>
  <si>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</si>
  <si>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</si>
  <si>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</si>
  <si>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</si>
  <si>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</si>
  <si>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</si>
  <si>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</si>
  <si>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</si>
  <si>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</si>
  <si>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</si>
  <si>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</si>
  <si>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</si>
  <si>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</si>
  <si>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</si>
  <si>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</si>
  <si>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</si>
  <si>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</si>
  <si>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</si>
  <si>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</si>
  <si>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</si>
  <si>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</si>
  <si>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</si>
  <si>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</si>
  <si>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</si>
  <si>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</si>
  <si>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</si>
  <si>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</si>
  <si>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</si>
  <si>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</si>
  <si>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</si>
  <si>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</si>
  <si>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</si>
  <si>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</si>
  <si>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</si>
  <si>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</si>
  <si>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</si>
  <si>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</si>
  <si>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</si>
  <si>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</si>
  <si>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</si>
  <si>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</si>
  <si>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</si>
  <si>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</si>
  <si>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</si>
  <si>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</si>
  <si>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</si>
  <si>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</si>
  <si>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</si>
  <si>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</si>
  <si>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</si>
  <si>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</si>
  <si>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</si>
  <si>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</si>
  <si>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</si>
  <si>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</si>
  <si>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</si>
  <si>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</si>
  <si>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</si>
  <si>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</si>
  <si>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</si>
  <si>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</si>
  <si>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</si>
  <si>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</si>
  <si>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</si>
  <si>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</si>
  <si>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</si>
  <si>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</si>
  <si>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</si>
  <si>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</si>
  <si>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</si>
  <si>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</si>
  <si>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</si>
  <si>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</si>
  <si>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</si>
  <si>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</si>
  <si>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</si>
  <si>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</si>
  <si>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</si>
  <si>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</si>
  <si>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</si>
  <si>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</si>
  <si>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</si>
  <si>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</si>
  <si>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</si>
  <si>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</si>
  <si>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</si>
  <si>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</si>
  <si>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</si>
  <si>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</si>
  <si>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</si>
  <si>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</si>
  <si>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</si>
  <si>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</si>
  <si>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</si>
  <si>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</si>
  <si>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</si>
  <si>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</si>
  <si>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</si>
  <si>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</si>
  <si>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</si>
  <si>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</si>
  <si>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</si>
  <si>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</si>
  <si>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</si>
  <si>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</si>
  <si>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</si>
  <si>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</si>
  <si>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</si>
  <si>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</si>
  <si>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</si>
  <si>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</si>
  <si>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</si>
  <si>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</si>
  <si>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</si>
  <si>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</si>
  <si>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</si>
  <si>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</si>
  <si>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</si>
  <si>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</si>
  <si>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</si>
  <si>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</si>
  <si>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</si>
  <si>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</si>
  <si>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</si>
  <si>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</si>
  <si>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</si>
  <si>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</si>
  <si>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</si>
  <si>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</si>
  <si>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</si>
  <si>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</si>
  <si>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</si>
  <si>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</si>
  <si>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</si>
  <si>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</si>
  <si>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</si>
  <si>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</si>
  <si>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</si>
  <si>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</si>
  <si>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</si>
  <si>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</si>
  <si>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</si>
  <si>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</si>
  <si>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</si>
  <si>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</si>
  <si>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</si>
  <si>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</si>
  <si>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</si>
  <si>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</si>
  <si>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</si>
  <si>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</si>
  <si>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</si>
  <si>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</si>
  <si>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</si>
  <si>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</si>
  <si>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</si>
  <si>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</si>
  <si>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</si>
  <si>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</si>
  <si>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</si>
  <si>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</si>
  <si>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</si>
  <si>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</si>
  <si>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</si>
  <si>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</si>
  <si>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</si>
  <si>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</si>
  <si>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</si>
  <si>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</si>
  <si>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</si>
  <si>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</si>
  <si>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</si>
  <si>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</si>
  <si>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</si>
  <si>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</si>
  <si>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</si>
  <si>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</si>
  <si>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</si>
  <si>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</si>
  <si>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</si>
  <si>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</si>
  <si>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</si>
  <si>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</si>
  <si>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</si>
  <si>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</si>
  <si>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</si>
  <si>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</si>
  <si>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</si>
  <si>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</si>
  <si>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</si>
  <si>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</si>
  <si>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</si>
  <si>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</si>
  <si>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</si>
  <si>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</si>
  <si>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</si>
  <si>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</si>
  <si>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</si>
  <si>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</si>
  <si>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</si>
  <si>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</si>
  <si>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</si>
  <si>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</si>
  <si>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</si>
  <si>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</si>
  <si>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</si>
  <si>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</si>
  <si>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</si>
  <si>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</si>
  <si>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</si>
  <si>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</si>
  <si>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</si>
  <si>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</si>
  <si>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</si>
  <si>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</si>
  <si>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</si>
  <si>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</si>
  <si>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</si>
  <si>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</si>
  <si>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</si>
  <si>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</si>
  <si>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</si>
  <si>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</si>
  <si>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</si>
  <si>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</si>
  <si>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</si>
  <si>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</si>
  <si>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</si>
  <si>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</si>
  <si>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</si>
  <si>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</si>
  <si>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</si>
  <si>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</si>
  <si>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</si>
  <si>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</si>
  <si>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</si>
  <si>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</si>
  <si>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</si>
  <si>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</si>
  <si>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</si>
  <si>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</si>
  <si>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</si>
  <si>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</si>
  <si>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</si>
  <si>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</si>
  <si>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</si>
  <si>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</si>
  <si>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</si>
  <si>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</si>
  <si>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</si>
  <si>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</si>
  <si>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</si>
  <si>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</si>
  <si>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</si>
  <si>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</si>
  <si>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</si>
  <si>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</si>
  <si>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</si>
  <si>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</si>
  <si>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</si>
  <si>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</si>
  <si>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</si>
  <si>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</si>
  <si>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</si>
  <si>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</si>
  <si>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</si>
  <si>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</si>
  <si>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</si>
  <si>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</si>
  <si>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</si>
  <si>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</si>
  <si>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</si>
  <si>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</si>
  <si>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</si>
  <si>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</si>
  <si>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</si>
  <si>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</si>
  <si>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</si>
  <si>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</si>
  <si>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</si>
  <si>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</si>
  <si>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</si>
  <si>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</si>
  <si>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</si>
  <si>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</si>
  <si>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</si>
  <si>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</si>
  <si>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</si>
  <si>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</si>
  <si>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</si>
  <si>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</si>
  <si>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</si>
  <si>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</si>
  <si>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</si>
  <si>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</si>
  <si>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</si>
  <si>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</si>
  <si>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</si>
  <si>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</si>
  <si>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</si>
  <si>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</si>
  <si>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</si>
  <si>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</si>
  <si>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</si>
  <si>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</si>
  <si>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</si>
  <si>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</si>
  <si>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</si>
  <si>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</si>
  <si>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</si>
  <si>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</si>
  <si>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</si>
  <si>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</si>
  <si>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</si>
  <si>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</si>
  <si>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</si>
  <si>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</si>
  <si>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</si>
  <si>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</si>
  <si>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</si>
  <si>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</si>
  <si>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</si>
  <si>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</si>
  <si>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</si>
  <si>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</si>
  <si>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</si>
  <si>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</si>
  <si>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</si>
  <si>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</si>
  <si>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</si>
  <si>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</si>
  <si>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</si>
  <si>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</si>
  <si>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</si>
  <si>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</si>
  <si>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</si>
  <si>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</si>
  <si>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</si>
  <si>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</si>
  <si>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</si>
  <si>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</si>
  <si>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</si>
  <si>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</si>
  <si>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</si>
  <si>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</si>
  <si>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</si>
  <si>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</si>
  <si>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</si>
  <si>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</si>
  <si>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</si>
  <si>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</si>
  <si>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</si>
  <si>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</si>
  <si>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</si>
  <si>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</si>
  <si>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</si>
  <si>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</si>
  <si>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</si>
  <si>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</si>
  <si>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</si>
  <si>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</si>
  <si>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</si>
  <si>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</si>
  <si>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</si>
  <si>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</si>
  <si>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</si>
  <si>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</si>
  <si>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</si>
  <si>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</si>
  <si>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</si>
  <si>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</si>
  <si>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</si>
  <si>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</si>
  <si>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</si>
  <si>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</si>
  <si>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</si>
  <si>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</si>
  <si>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</si>
  <si>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</si>
  <si>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</si>
  <si>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</si>
  <si>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</si>
  <si>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</si>
  <si>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</si>
  <si>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</si>
  <si>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</si>
  <si>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</si>
  <si>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</si>
  <si>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</si>
  <si>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</si>
  <si>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</si>
  <si>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</si>
  <si>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</si>
  <si>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</si>
  <si>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</si>
  <si>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</si>
  <si>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</si>
  <si>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</si>
  <si>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</si>
  <si>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</si>
  <si>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</si>
  <si>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</si>
  <si>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</si>
  <si>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</si>
  <si>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</si>
  <si>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</si>
  <si>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</si>
  <si>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</si>
  <si>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</si>
  <si>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</si>
  <si>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</si>
  <si>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</si>
  <si>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</si>
  <si>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</si>
  <si>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</si>
  <si>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</si>
  <si>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</si>
  <si>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</si>
  <si>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</si>
  <si>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</si>
  <si>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</si>
  <si>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</si>
  <si>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</si>
  <si>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</si>
  <si>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</si>
  <si>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</si>
  <si>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</si>
  <si>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</si>
  <si>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</si>
  <si>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</si>
  <si>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</si>
  <si>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</si>
  <si>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</si>
  <si>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</si>
  <si>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</si>
  <si>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</si>
  <si>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</si>
  <si>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</si>
  <si>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</si>
  <si>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</si>
  <si>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</si>
  <si>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</si>
  <si>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</si>
  <si>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</si>
  <si>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</si>
  <si>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</si>
  <si>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</si>
  <si>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</si>
  <si>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</si>
  <si>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</si>
  <si>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</si>
  <si>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</si>
  <si>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</si>
  <si>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</si>
  <si>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</si>
  <si>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</si>
  <si>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</si>
  <si>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</si>
  <si>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</si>
  <si>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</si>
  <si>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</si>
  <si>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</si>
  <si>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</si>
  <si>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</si>
  <si>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</si>
  <si>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</si>
  <si>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</si>
  <si>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</si>
  <si>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</si>
  <si>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</si>
  <si>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</si>
  <si>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</si>
  <si>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</si>
  <si>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</si>
  <si>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</si>
  <si>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</si>
  <si>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</si>
  <si>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</si>
  <si>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</si>
  <si>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</si>
  <si>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</si>
  <si>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</si>
  <si>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</si>
  <si>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</si>
  <si>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</si>
  <si>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</si>
  <si>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</si>
  <si>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</si>
  <si>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</si>
  <si>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</si>
  <si>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</si>
  <si>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</si>
  <si>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</si>
  <si>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</si>
  <si>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</si>
  <si>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</si>
  <si>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</si>
  <si>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</si>
  <si>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</si>
  <si>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</si>
  <si>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</si>
  <si>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</si>
  <si>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</si>
  <si>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</si>
  <si>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</si>
  <si>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</si>
  <si>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</si>
  <si>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</si>
  <si>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</si>
  <si>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</si>
  <si>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</si>
  <si>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</si>
  <si>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</si>
  <si>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</si>
  <si>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</si>
  <si>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</si>
  <si>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</si>
  <si>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</si>
  <si>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</si>
  <si>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</si>
  <si>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</si>
  <si>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</si>
  <si>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</si>
  <si>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</si>
  <si>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</si>
  <si>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</si>
  <si>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</si>
  <si>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</si>
  <si>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</si>
  <si>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</si>
  <si>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</si>
  <si>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</si>
  <si>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</si>
  <si>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</si>
  <si>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</si>
  <si>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</si>
  <si>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</si>
  <si>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</si>
  <si>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</si>
  <si>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</si>
  <si>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</si>
  <si>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</si>
  <si>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</si>
  <si>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</si>
  <si>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</si>
  <si>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</si>
  <si>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</si>
  <si>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</si>
  <si>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</si>
  <si>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</si>
  <si>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</si>
  <si>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</si>
  <si>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</si>
  <si>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</si>
  <si>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</si>
  <si>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</si>
  <si>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</si>
  <si>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</si>
  <si>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</si>
  <si>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</si>
  <si>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</si>
  <si>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</si>
  <si>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</si>
  <si>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</si>
  <si>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</si>
  <si>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</si>
  <si>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</si>
  <si>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</si>
  <si>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</si>
  <si>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</si>
  <si>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</si>
  <si>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</si>
  <si>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</si>
  <si>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</si>
  <si>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</si>
  <si>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</si>
  <si>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</si>
  <si>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</si>
  <si>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</si>
  <si>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</si>
  <si>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</si>
  <si>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</si>
  <si>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</si>
  <si>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</si>
  <si>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</si>
  <si>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</si>
  <si>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</si>
  <si>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</si>
  <si>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</si>
  <si>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</si>
  <si>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</si>
  <si>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</si>
  <si>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</si>
  <si>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</si>
  <si>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</si>
  <si>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</si>
  <si>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</si>
  <si>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</si>
  <si>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</si>
  <si>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</si>
  <si>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</si>
  <si>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</si>
  <si>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</si>
  <si>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</si>
  <si>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</si>
  <si>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</si>
  <si>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</si>
  <si>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</si>
  <si>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</si>
  <si>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</si>
  <si>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</si>
  <si>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</si>
  <si>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</si>
  <si>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</si>
  <si>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</si>
  <si>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</si>
  <si>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</si>
  <si>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</si>
  <si>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</si>
  <si>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</si>
  <si>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</si>
  <si>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</si>
  <si>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</si>
  <si>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</si>
  <si>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</si>
  <si>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</si>
  <si>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</si>
  <si>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</si>
  <si>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</si>
  <si>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</si>
  <si>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</si>
  <si>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</si>
  <si>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</si>
  <si>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</si>
  <si>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</si>
  <si>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</si>
  <si>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</si>
  <si>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</si>
  <si>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</si>
  <si>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</si>
  <si>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</si>
  <si>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</si>
  <si>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</si>
  <si>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</si>
  <si>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</si>
  <si>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</si>
  <si>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</si>
  <si>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</si>
  <si>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</si>
  <si>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</si>
  <si>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</si>
  <si>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</si>
  <si>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</si>
  <si>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</si>
  <si>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</si>
  <si>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</si>
  <si>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</si>
  <si>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</si>
  <si>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</si>
  <si>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</si>
  <si>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</si>
  <si>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</si>
  <si>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</si>
  <si>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</si>
  <si>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</si>
  <si>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</si>
  <si>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</si>
  <si>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</si>
  <si>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</si>
  <si>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</si>
  <si>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</si>
  <si>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</si>
  <si>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</si>
  <si>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</si>
  <si>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</si>
  <si>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</si>
  <si>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</si>
  <si>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</si>
  <si>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</si>
  <si>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</si>
  <si>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</si>
  <si>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</si>
  <si>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</si>
  <si>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</si>
  <si>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</si>
  <si>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</si>
  <si>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</si>
  <si>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</si>
  <si>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</si>
  <si>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</si>
  <si>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</si>
  <si>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</si>
  <si>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</si>
  <si>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</si>
  <si>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</si>
  <si>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</si>
  <si>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</si>
  <si>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</si>
  <si>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</si>
  <si>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</si>
  <si>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</si>
  <si>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</si>
  <si>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</si>
  <si>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</si>
  <si>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</si>
  <si>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</si>
  <si>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</si>
  <si>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</si>
  <si>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</si>
  <si>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</si>
  <si>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</si>
  <si>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</si>
  <si>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</si>
  <si>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</si>
  <si>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</si>
  <si>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</si>
  <si>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</si>
  <si>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</si>
  <si>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</si>
  <si>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</si>
  <si>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</si>
  <si>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</si>
  <si>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</si>
  <si>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</si>
  <si>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</si>
  <si>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</si>
  <si>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</si>
  <si>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</si>
  <si>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</si>
  <si>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</si>
  <si>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</si>
  <si>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</si>
  <si>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</si>
  <si>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</si>
  <si>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</si>
  <si>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</si>
  <si>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</si>
  <si>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</si>
  <si>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</si>
  <si>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</si>
  <si>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</si>
  <si>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</si>
  <si>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</si>
  <si>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</si>
  <si>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</si>
  <si>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</si>
  <si>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</si>
  <si>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</si>
  <si>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</si>
  <si>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</si>
  <si>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</si>
  <si>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</si>
  <si>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</si>
  <si>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</si>
  <si>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</si>
  <si>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</si>
  <si>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</si>
  <si>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</si>
  <si>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</si>
  <si>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</si>
  <si>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</si>
  <si>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</si>
  <si>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</si>
  <si>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</si>
  <si>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</si>
  <si>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</si>
  <si>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</si>
  <si>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</si>
  <si>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</si>
  <si>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</si>
  <si>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</si>
  <si>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</si>
  <si>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</si>
  <si>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</si>
  <si>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</si>
  <si>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</si>
  <si>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</si>
  <si>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</si>
  <si>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</si>
  <si>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</si>
  <si>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</si>
  <si>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</si>
  <si>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</si>
  <si>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</si>
  <si>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</si>
  <si>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</si>
  <si>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</si>
  <si>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</si>
  <si>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</si>
  <si>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</si>
  <si>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</si>
  <si>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</si>
  <si>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</si>
  <si>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</si>
  <si>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</si>
  <si>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</si>
  <si>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</si>
  <si>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</si>
  <si>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</si>
  <si>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</si>
  <si>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</si>
  <si>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</si>
  <si>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</si>
  <si>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</si>
  <si>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</si>
  <si>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</si>
  <si>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</si>
  <si>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</si>
  <si>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</si>
  <si>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</si>
  <si>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</si>
  <si>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</si>
  <si>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</si>
  <si>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</si>
  <si>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</si>
  <si>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</si>
  <si>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</si>
  <si>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</si>
  <si>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</si>
  <si>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</si>
  <si>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</si>
  <si>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</si>
  <si>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</si>
  <si>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</si>
  <si>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</si>
  <si>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</si>
  <si>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</si>
  <si>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</si>
  <si>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</si>
  <si>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</si>
  <si>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</si>
  <si>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</si>
  <si>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</si>
  <si>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</si>
  <si>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</si>
  <si>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</si>
  <si>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</si>
  <si>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</si>
  <si>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</si>
  <si>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</si>
  <si>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</si>
  <si>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</si>
  <si>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</si>
  <si>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</si>
  <si>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</si>
  <si>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</si>
  <si>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</si>
  <si>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</si>
  <si>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</si>
  <si>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</si>
  <si>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</si>
  <si>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</si>
  <si>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</si>
  <si>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</si>
  <si>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</si>
  <si>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</si>
  <si>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</si>
  <si>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</si>
  <si>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</si>
  <si>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</si>
  <si>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</si>
  <si>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</si>
  <si>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</si>
  <si>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</si>
  <si>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</si>
  <si>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</si>
  <si>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</si>
  <si>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</si>
  <si>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</si>
  <si>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</si>
  <si>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</si>
  <si>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</si>
  <si>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</si>
  <si>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</si>
  <si>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</si>
  <si>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</si>
  <si>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</si>
  <si>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</si>
  <si>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</si>
  <si>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</si>
  <si>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</si>
  <si>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</si>
  <si>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</si>
  <si>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</si>
  <si>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</si>
  <si>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</si>
  <si>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</si>
  <si>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</si>
  <si>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</si>
  <si>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</si>
  <si>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</si>
  <si>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</si>
  <si>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</si>
  <si>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</si>
  <si>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</si>
  <si>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</si>
  <si>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</si>
  <si>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</si>
  <si>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</si>
  <si>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</si>
  <si>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</si>
  <si>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</si>
  <si>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</si>
  <si>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</si>
  <si>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</si>
  <si>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</si>
  <si>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</si>
  <si>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</si>
  <si>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</si>
  <si>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</si>
  <si>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</si>
  <si>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</si>
  <si>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</si>
  <si>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</si>
  <si>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</si>
  <si>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</si>
  <si>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</si>
  <si>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</si>
  <si>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</si>
  <si>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</si>
  <si>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</si>
  <si>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</si>
  <si>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</si>
  <si>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</si>
  <si>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</si>
  <si>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</si>
  <si>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</si>
  <si>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</si>
  <si>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</si>
  <si>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</si>
  <si>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</si>
  <si>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</si>
  <si>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</si>
  <si>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</si>
  <si>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</si>
  <si>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</si>
  <si>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</si>
  <si>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</si>
  <si>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</si>
  <si>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</si>
  <si>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</si>
  <si>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</si>
  <si>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</si>
  <si>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</si>
  <si>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</si>
  <si>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</si>
  <si>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</si>
  <si>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</si>
  <si>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</si>
  <si>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</si>
  <si>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</si>
  <si>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</si>
  <si>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</si>
  <si>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</si>
  <si>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</si>
  <si>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</si>
  <si>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</si>
  <si>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</si>
  <si>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</si>
  <si>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</si>
  <si>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</si>
  <si>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</si>
  <si>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</si>
  <si>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</si>
  <si>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</si>
  <si>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</si>
  <si>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</si>
  <si>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</si>
  <si>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</si>
  <si>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</si>
  <si>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</si>
  <si>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</si>
  <si>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</si>
  <si>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</si>
  <si>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</si>
  <si>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</si>
  <si>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</si>
  <si>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</si>
  <si>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</si>
  <si>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</si>
  <si>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</si>
  <si>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</si>
  <si>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</si>
  <si>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</si>
  <si>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</si>
  <si>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</si>
  <si>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</si>
  <si>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</si>
  <si>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</si>
  <si>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</si>
  <si>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</si>
  <si>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</si>
  <si>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</si>
  <si>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</si>
  <si>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</si>
  <si>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</si>
  <si>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</si>
  <si>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</si>
  <si>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</si>
  <si>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</si>
  <si>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</si>
  <si>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</si>
  <si>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</si>
  <si>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</si>
  <si>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</si>
  <si>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</si>
  <si>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</si>
  <si>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</si>
  <si>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</si>
  <si>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</si>
  <si>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</si>
  <si>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</si>
  <si>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</si>
  <si>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</si>
  <si>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</si>
  <si>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</si>
  <si>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</si>
  <si>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</si>
  <si>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</si>
  <si>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</si>
  <si>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</si>
  <si>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</si>
  <si>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</si>
  <si>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</si>
  <si>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</si>
  <si>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</si>
  <si>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</si>
  <si>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</si>
  <si>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</si>
  <si>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</si>
  <si>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</si>
  <si>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</si>
  <si>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</si>
  <si>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</si>
  <si>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</si>
  <si>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</si>
  <si>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</si>
  <si>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</si>
  <si>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</si>
  <si>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</si>
  <si>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</si>
  <si>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</si>
  <si>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</si>
  <si>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</si>
  <si>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</si>
  <si>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</si>
  <si>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</si>
  <si>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</si>
  <si>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</si>
  <si>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</si>
  <si>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</si>
  <si>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</si>
  <si>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</si>
  <si>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</si>
  <si>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</si>
  <si>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</si>
  <si>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</si>
  <si>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</si>
  <si>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</si>
  <si>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</si>
  <si>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</si>
  <si>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</si>
  <si>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</si>
  <si>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</si>
  <si>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</si>
  <si>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</si>
  <si>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</si>
  <si>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</si>
  <si>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</si>
  <si>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</si>
  <si>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</si>
  <si>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</si>
  <si>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</si>
  <si>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</si>
  <si>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</si>
  <si>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</si>
  <si>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</si>
  <si>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</si>
  <si>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</si>
  <si>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</si>
  <si>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</si>
  <si>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</si>
  <si>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</si>
  <si>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</si>
  <si>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</si>
  <si>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</si>
  <si>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</si>
  <si>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</si>
  <si>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</si>
  <si>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</si>
  <si>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</si>
  <si>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</si>
  <si>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</si>
  <si>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</si>
  <si>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</si>
  <si>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</si>
  <si>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</si>
  <si>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</si>
  <si>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</si>
  <si>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</si>
  <si>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</si>
  <si>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</si>
  <si>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</si>
  <si>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</si>
  <si>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</si>
  <si>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</si>
  <si>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</si>
  <si>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</si>
  <si>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</si>
  <si>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</si>
  <si>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</si>
  <si>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</si>
  <si>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</si>
  <si>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</si>
  <si>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</si>
  <si>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</si>
  <si>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</si>
  <si>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</si>
  <si>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</si>
  <si>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</si>
  <si>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</si>
  <si>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</si>
  <si>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</si>
  <si>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</si>
  <si>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</si>
  <si>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</si>
  <si>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</si>
  <si>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</si>
  <si>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</si>
  <si>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</si>
  <si>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</si>
  <si>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</si>
  <si>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</si>
  <si>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</si>
  <si>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</si>
  <si>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</si>
  <si>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</si>
  <si>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</si>
  <si>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</si>
  <si>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</si>
  <si>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</si>
  <si>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</si>
  <si>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</si>
  <si>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</si>
  <si>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</si>
  <si>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</si>
  <si>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</si>
  <si>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</si>
  <si>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</si>
  <si>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</si>
  <si>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</si>
  <si>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</si>
  <si>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</si>
  <si>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</si>
  <si>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</si>
  <si>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</si>
  <si>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</si>
  <si>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</si>
  <si>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</si>
  <si>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</si>
  <si>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</si>
  <si>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</si>
  <si>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</si>
  <si>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</si>
  <si>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</si>
  <si>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</si>
  <si>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</si>
  <si>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</si>
  <si>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</si>
  <si>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</si>
  <si>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</si>
  <si>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</si>
  <si>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</si>
  <si>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</si>
  <si>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</si>
  <si>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</si>
  <si>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</si>
  <si>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</si>
  <si>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</si>
  <si>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</si>
  <si>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</si>
  <si>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</si>
  <si>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</si>
  <si>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</si>
  <si>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</si>
  <si>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</si>
  <si>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</si>
  <si>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</si>
  <si>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</si>
  <si>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</si>
  <si>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</si>
  <si>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</si>
  <si>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</si>
  <si>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</si>
  <si>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</si>
  <si>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</si>
  <si>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</si>
  <si>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</si>
  <si>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</si>
  <si>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</si>
  <si>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</si>
  <si>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</si>
  <si>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</si>
  <si>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</si>
  <si>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</si>
  <si>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</si>
  <si>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</si>
  <si>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</si>
  <si>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</si>
  <si>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</si>
  <si>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</si>
  <si>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</si>
  <si>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</si>
  <si>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</si>
  <si>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</si>
  <si>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</si>
  <si>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</si>
  <si>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</si>
  <si>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</si>
  <si>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</si>
  <si>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</si>
  <si>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</si>
  <si>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</si>
  <si>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</si>
  <si>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</si>
  <si>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</si>
  <si>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</si>
  <si>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</si>
  <si>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</si>
  <si>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</si>
  <si>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</si>
  <si>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</si>
  <si>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</si>
  <si>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</si>
  <si>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</si>
  <si>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</si>
  <si>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</si>
  <si>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</si>
  <si>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</si>
  <si>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</si>
  <si>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</si>
  <si>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</si>
  <si>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</si>
  <si>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</si>
  <si>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</si>
  <si>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</si>
  <si>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</si>
  <si>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</si>
  <si>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</si>
  <si>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</si>
  <si>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</si>
  <si>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</si>
  <si>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</si>
  <si>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</si>
  <si>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</si>
  <si>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</si>
  <si>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</si>
  <si>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</si>
  <si>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</si>
  <si>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</si>
  <si>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</si>
  <si>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</si>
  <si>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</si>
  <si>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</si>
  <si>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</si>
  <si>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</si>
  <si>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</si>
  <si>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</si>
  <si>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</si>
  <si>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</si>
  <si>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</si>
  <si>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</si>
  <si>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</si>
  <si>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</si>
  <si>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</si>
  <si>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</si>
  <si>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</si>
  <si>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</si>
  <si>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</si>
  <si>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</si>
  <si>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</si>
  <si>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</si>
  <si>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</si>
  <si>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</si>
  <si>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</si>
  <si>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</si>
  <si>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</si>
  <si>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</si>
  <si>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</si>
  <si>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</si>
  <si>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</si>
  <si>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</si>
  <si>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</si>
  <si>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</si>
  <si>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</si>
  <si>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</si>
  <si>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</si>
  <si>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</si>
  <si>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</si>
  <si>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</si>
  <si>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</si>
  <si>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</si>
  <si>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</si>
  <si>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</si>
  <si>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</si>
  <si>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</si>
  <si>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</si>
  <si>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</si>
  <si>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</si>
  <si>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</si>
  <si>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</si>
  <si>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</si>
  <si>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</si>
  <si>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</si>
  <si>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</si>
  <si>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</si>
  <si>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</si>
  <si>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</si>
  <si>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</si>
  <si>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</si>
  <si>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</si>
  <si>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</si>
  <si>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</si>
  <si>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</si>
  <si>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</si>
  <si>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</si>
  <si>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</si>
  <si>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</si>
  <si>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</si>
  <si>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</si>
  <si>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</si>
  <si>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</si>
  <si>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</si>
  <si>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</si>
  <si>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</si>
  <si>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</si>
  <si>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</si>
  <si>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</si>
  <si>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</si>
  <si>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</si>
  <si>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</si>
  <si>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</si>
  <si>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</si>
  <si>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</si>
  <si>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</si>
  <si>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</si>
  <si>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</si>
  <si>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</si>
  <si>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</si>
  <si>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</si>
  <si>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</si>
  <si>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</si>
  <si>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</si>
  <si>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</si>
  <si>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</si>
  <si>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</si>
  <si>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</si>
  <si>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</si>
  <si>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</si>
  <si>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</si>
  <si>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</si>
  <si>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</si>
  <si>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</si>
  <si>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</si>
  <si>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</si>
  <si>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</si>
  <si>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</si>
  <si>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</si>
  <si>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</si>
  <si>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</si>
  <si>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</si>
  <si>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</si>
  <si>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</si>
  <si>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</si>
  <si>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</si>
  <si>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</si>
  <si>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</si>
  <si>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</si>
  <si>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</si>
  <si>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</si>
  <si>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</si>
  <si>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</si>
  <si>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</si>
  <si>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</si>
  <si>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</si>
  <si>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</si>
  <si>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</si>
  <si>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</si>
  <si>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</si>
  <si>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</si>
  <si>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</si>
  <si>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</si>
  <si>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</si>
  <si>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</si>
  <si>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</si>
  <si>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</si>
  <si>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</si>
  <si>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</si>
  <si>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</si>
  <si>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</si>
  <si>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</si>
  <si>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</si>
  <si>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</si>
  <si>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</si>
  <si>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</si>
  <si>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</si>
  <si>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</si>
  <si>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</si>
  <si>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</si>
  <si>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</si>
  <si>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</si>
  <si>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</si>
  <si>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</si>
  <si>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</si>
  <si>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</si>
  <si>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</si>
  <si>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</si>
  <si>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</si>
  <si>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</si>
  <si>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</si>
  <si>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</si>
  <si>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</si>
  <si>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</si>
  <si>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</si>
  <si>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</si>
  <si>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</si>
  <si>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</si>
  <si>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</si>
  <si>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</si>
  <si>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</si>
  <si>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</si>
  <si>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</si>
  <si>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</si>
  <si>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</si>
  <si>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</si>
  <si>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</si>
  <si>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</si>
  <si>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</si>
  <si>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</si>
  <si>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</si>
  <si>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</si>
  <si>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</si>
  <si>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</si>
  <si>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</si>
  <si>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</si>
  <si>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</si>
  <si>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</si>
  <si>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</si>
  <si>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</si>
  <si>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</si>
  <si>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</si>
  <si>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</si>
  <si>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</si>
  <si>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</si>
  <si>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</si>
  <si>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</si>
  <si>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</si>
  <si>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</si>
  <si>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</si>
  <si>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</si>
  <si>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</si>
  <si>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</si>
  <si>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</si>
  <si>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</si>
  <si>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</si>
  <si>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</si>
  <si>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</si>
  <si>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</si>
  <si>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</si>
  <si>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</si>
  <si>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</si>
  <si>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</si>
  <si>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</si>
  <si>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</si>
  <si>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</si>
  <si>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</si>
  <si>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</si>
  <si>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</si>
  <si>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</si>
  <si>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</si>
  <si>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</si>
  <si>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</si>
  <si>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</si>
  <si>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</si>
  <si>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</si>
  <si>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</si>
  <si>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</si>
  <si>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</si>
  <si>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</si>
  <si>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</si>
  <si>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</si>
  <si>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</si>
  <si>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</si>
  <si>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</si>
  <si>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</si>
  <si>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</si>
  <si>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</si>
  <si>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</si>
  <si>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</si>
  <si>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</si>
  <si>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</si>
  <si>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</si>
  <si>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</si>
  <si>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</si>
  <si>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</si>
  <si>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</si>
  <si>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</si>
  <si>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</si>
  <si>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</si>
  <si>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</si>
  <si>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</si>
  <si>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</si>
  <si>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</si>
  <si>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</si>
  <si>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</si>
  <si>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</si>
  <si>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</si>
  <si>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</si>
  <si>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</si>
  <si>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</si>
  <si>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</si>
  <si>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</si>
  <si>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</si>
  <si>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</si>
  <si>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</si>
  <si>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</si>
  <si>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</si>
  <si>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</si>
  <si>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</si>
  <si>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</si>
  <si>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</si>
  <si>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</si>
  <si>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</si>
  <si>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</si>
  <si>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</si>
  <si>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</si>
  <si>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</si>
  <si>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</si>
  <si>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</si>
  <si>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</si>
  <si>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</si>
  <si>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</si>
  <si>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</si>
  <si>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</si>
  <si>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</si>
  <si>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</si>
  <si>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</si>
  <si>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</si>
  <si>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</si>
  <si>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</si>
  <si>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</si>
  <si>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</si>
  <si>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</si>
  <si>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</si>
  <si>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</si>
  <si>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</si>
  <si>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</si>
  <si>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</si>
  <si>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</si>
  <si>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</si>
  <si>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</si>
  <si>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</si>
  <si>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</si>
  <si>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</si>
  <si>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</si>
  <si>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</si>
  <si>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</si>
  <si>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</si>
  <si>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</si>
  <si>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</si>
  <si>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</si>
  <si>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</si>
  <si>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</si>
  <si>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</si>
  <si>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</si>
  <si>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</si>
  <si>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</si>
  <si>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</si>
  <si>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</si>
  <si>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</si>
  <si>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</si>
  <si>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</si>
  <si>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</si>
  <si>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</si>
  <si>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</si>
  <si>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</si>
  <si>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</si>
  <si>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</si>
  <si>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</si>
  <si>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</si>
  <si>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</si>
  <si>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</si>
  <si>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</si>
  <si>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</si>
  <si>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</si>
  <si>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</si>
  <si>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</si>
  <si>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</si>
  <si>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</si>
  <si>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</si>
  <si>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</si>
  <si>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</si>
  <si>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</si>
  <si>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</si>
  <si>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</si>
  <si>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</si>
  <si>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</si>
  <si>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</si>
  <si>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</si>
  <si>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</si>
  <si>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</si>
  <si>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</si>
  <si>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</si>
  <si>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</si>
  <si>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</si>
  <si>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</si>
  <si>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</si>
  <si>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</si>
  <si>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</si>
  <si>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</si>
  <si>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</si>
  <si>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</si>
  <si>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</si>
  <si>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</si>
  <si>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</si>
  <si>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</si>
  <si>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</si>
  <si>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</si>
  <si>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</si>
  <si>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</si>
  <si>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</si>
  <si>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</si>
  <si>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</si>
  <si>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</si>
  <si>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</si>
  <si>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</si>
  <si>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</si>
  <si>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</si>
  <si>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</si>
  <si>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</si>
  <si>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</si>
  <si>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</si>
  <si>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</si>
  <si>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</si>
  <si>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</si>
  <si>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</si>
  <si>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</si>
  <si>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</si>
  <si>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</si>
  <si>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</si>
  <si>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</si>
  <si>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</si>
  <si>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</si>
  <si>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</si>
  <si>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</si>
  <si>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</si>
  <si>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</si>
  <si>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</si>
  <si>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</si>
  <si>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</si>
  <si>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</si>
  <si>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</si>
  <si>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</si>
  <si>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</si>
  <si>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</si>
  <si>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</si>
  <si>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</si>
  <si>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</si>
  <si>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</si>
  <si>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</si>
  <si>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</si>
  <si>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</si>
  <si>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</si>
  <si>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</si>
  <si>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</si>
  <si>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</si>
  <si>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</si>
  <si>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</si>
  <si>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</si>
  <si>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</si>
  <si>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</si>
  <si>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</si>
  <si>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</si>
  <si>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</si>
  <si>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</si>
  <si>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</si>
  <si>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</si>
  <si>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</si>
  <si>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</si>
  <si>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</si>
  <si>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</si>
  <si>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</si>
  <si>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</si>
  <si>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</si>
  <si>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</si>
  <si>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</si>
  <si>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</si>
  <si>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</si>
  <si>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</si>
  <si>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</si>
  <si>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</si>
  <si>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</si>
  <si>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</si>
  <si>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</si>
  <si>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</si>
  <si>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</si>
  <si>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</si>
  <si>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</si>
  <si>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</si>
  <si>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</si>
  <si>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</si>
  <si>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</si>
  <si>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</si>
  <si>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</si>
  <si>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</si>
  <si>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</si>
  <si>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</si>
  <si>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</si>
  <si>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</si>
  <si>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</si>
  <si>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</si>
  <si>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</si>
  <si>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</si>
  <si>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</si>
  <si>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</si>
  <si>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</si>
  <si>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</si>
  <si>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</si>
  <si>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</si>
  <si>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</si>
  <si>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</si>
  <si>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</si>
  <si>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</si>
  <si>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</si>
  <si>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</si>
  <si>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</si>
  <si>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</si>
  <si>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</si>
  <si>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</si>
  <si>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</si>
  <si>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</si>
  <si>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</si>
  <si>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</si>
  <si>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</si>
  <si>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</si>
  <si>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</si>
  <si>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</si>
  <si>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</si>
  <si>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</si>
  <si>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</si>
  <si>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</si>
  <si>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</si>
  <si>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</si>
  <si>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</si>
  <si>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</si>
  <si>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</si>
  <si>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</si>
  <si>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</si>
  <si>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</si>
  <si>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</si>
  <si>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</si>
  <si>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</si>
  <si>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</si>
  <si>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</si>
  <si>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</si>
  <si>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</si>
  <si>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</si>
  <si>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</si>
  <si>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</si>
  <si>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</si>
  <si>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</si>
  <si>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</si>
  <si>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</si>
  <si>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</si>
  <si>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</si>
  <si>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</si>
  <si>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</si>
  <si>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</si>
  <si>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</si>
  <si>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</si>
  <si>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</si>
  <si>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</si>
  <si>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</si>
  <si>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</si>
  <si>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</si>
  <si>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</si>
  <si>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</si>
  <si>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</si>
  <si>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</si>
  <si>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</si>
  <si>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</si>
  <si>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</si>
  <si>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</si>
  <si>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</si>
  <si>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</si>
  <si>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</si>
  <si>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</si>
  <si>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</si>
  <si>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</si>
  <si>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</si>
  <si>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</si>
  <si>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</si>
  <si>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</si>
  <si>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</si>
  <si>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</si>
  <si>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</si>
  <si>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</si>
  <si>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</si>
  <si>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</si>
  <si>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</si>
  <si>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</si>
  <si>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</si>
  <si>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</si>
  <si>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</si>
  <si>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</si>
  <si>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</si>
  <si>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</si>
  <si>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</si>
  <si>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</si>
  <si>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</si>
  <si>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</si>
  <si>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</si>
  <si>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</si>
  <si>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</si>
  <si>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</si>
  <si>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</si>
  <si>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</si>
  <si>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</si>
  <si>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</si>
  <si>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</si>
  <si>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</si>
  <si>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</si>
  <si>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</si>
  <si>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</si>
  <si>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</si>
  <si>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</si>
  <si>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</si>
  <si>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</si>
  <si>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</si>
  <si>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</si>
  <si>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</si>
  <si>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</si>
  <si>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</si>
  <si>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</si>
  <si>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</si>
  <si>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</si>
  <si>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</si>
  <si>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</si>
  <si>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</si>
  <si>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</si>
  <si>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</si>
  <si>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</si>
  <si>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</si>
  <si>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</si>
  <si>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</si>
  <si>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</si>
  <si>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</si>
  <si>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</si>
  <si>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</si>
  <si>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</si>
  <si>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</si>
  <si>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</si>
  <si>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</si>
  <si>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</si>
  <si>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</si>
  <si>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</si>
  <si>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</si>
  <si>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</si>
  <si>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</si>
  <si>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</si>
  <si>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</si>
  <si>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</si>
  <si>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</si>
  <si>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</si>
  <si>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</si>
  <si>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</si>
  <si>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</si>
  <si>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</si>
  <si>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</si>
  <si>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</si>
  <si>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</si>
  <si>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</si>
  <si>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</si>
  <si>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</si>
  <si>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</si>
  <si>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</si>
  <si>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</si>
  <si>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</si>
  <si>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</si>
  <si>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</si>
  <si>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</si>
  <si>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</si>
  <si>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</si>
  <si>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</si>
  <si>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</si>
  <si>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</si>
  <si>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</si>
  <si>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</si>
  <si>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</si>
  <si>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</si>
  <si>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</si>
  <si>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</si>
  <si>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</si>
  <si>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</si>
  <si>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</si>
  <si>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</si>
  <si>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</si>
  <si>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</si>
  <si>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</si>
  <si>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</si>
  <si>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</si>
  <si>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</si>
  <si>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</si>
  <si>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</si>
  <si>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</si>
  <si>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</si>
  <si>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</si>
  <si>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</si>
  <si>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</si>
  <si>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</si>
  <si>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</si>
  <si>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</si>
  <si>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</si>
  <si>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</si>
  <si>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</si>
  <si>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</si>
  <si>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</si>
  <si>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</si>
  <si>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</si>
  <si>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</si>
  <si>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</si>
  <si>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</si>
  <si>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</si>
  <si>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</si>
  <si>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</si>
  <si>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</si>
  <si>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</si>
  <si>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</si>
  <si>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</si>
  <si>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</si>
  <si>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</si>
  <si>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</si>
  <si>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</si>
  <si>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</si>
  <si>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</si>
  <si>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</si>
  <si>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</si>
  <si>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</si>
  <si>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</si>
  <si>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</si>
  <si>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</si>
  <si>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</si>
  <si>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</si>
  <si>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</si>
  <si>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</si>
  <si>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</si>
  <si>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</si>
  <si>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</si>
  <si>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</si>
  <si>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</si>
  <si>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</si>
  <si>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</si>
  <si>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</si>
  <si>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</si>
  <si>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</si>
  <si>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</si>
  <si>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</si>
  <si>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</si>
  <si>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</si>
  <si>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</si>
  <si>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</si>
  <si>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</si>
  <si>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</si>
  <si>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</si>
  <si>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</si>
  <si>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</si>
  <si>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</si>
  <si>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</si>
  <si>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</si>
  <si>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</si>
  <si>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</si>
  <si>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</si>
  <si>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</si>
  <si>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</si>
  <si>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</si>
  <si>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</si>
  <si>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</si>
  <si>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</si>
  <si>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</si>
  <si>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</si>
  <si>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</si>
  <si>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</si>
  <si>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</si>
  <si>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</si>
  <si>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</si>
  <si>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</si>
  <si>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</si>
  <si>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</si>
  <si>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</si>
  <si>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</si>
  <si>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</si>
  <si>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</si>
  <si>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</si>
  <si>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</si>
  <si>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</si>
  <si>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</si>
  <si>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</si>
  <si>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</si>
  <si>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</si>
  <si>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</si>
  <si>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</si>
  <si>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</si>
  <si>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</si>
  <si>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</si>
  <si>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</si>
  <si>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</si>
  <si>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</si>
  <si>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</si>
  <si>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</si>
  <si>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</si>
  <si>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</si>
  <si>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</si>
  <si>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</si>
  <si>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</si>
  <si>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</si>
  <si>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</si>
  <si>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</si>
  <si>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</si>
  <si>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</si>
  <si>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</si>
  <si>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</si>
  <si>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</si>
  <si>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</si>
  <si>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</si>
  <si>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</si>
  <si>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</si>
  <si>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</si>
  <si>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</si>
  <si>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</si>
  <si>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</si>
  <si>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</si>
  <si>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</si>
  <si>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</si>
  <si>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</si>
  <si>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</si>
  <si>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</si>
  <si>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</si>
  <si>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</si>
  <si>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</si>
  <si>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</si>
  <si>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</si>
  <si>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</si>
  <si>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</si>
  <si>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</si>
  <si>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</si>
  <si>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</si>
  <si>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</si>
  <si>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</si>
  <si>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</si>
  <si>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</si>
  <si>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</si>
  <si>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</si>
  <si>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</si>
  <si>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</si>
  <si>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</si>
  <si>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</si>
  <si>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</si>
  <si>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</si>
  <si>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</si>
  <si>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</si>
  <si>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</si>
  <si>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</si>
  <si>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</si>
  <si>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</si>
  <si>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</si>
  <si>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</si>
  <si>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</si>
  <si>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</si>
  <si>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</si>
  <si>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</si>
  <si>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</si>
  <si>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</si>
  <si>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</si>
  <si>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</si>
  <si>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</si>
  <si>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</si>
  <si>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</si>
  <si>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</si>
  <si>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</si>
  <si>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</si>
  <si>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</si>
  <si>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</si>
  <si>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</si>
  <si>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</si>
  <si>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</si>
  <si>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</si>
  <si>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</si>
  <si>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</si>
  <si>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</si>
  <si>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</si>
  <si>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</si>
  <si>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</si>
  <si>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</si>
  <si>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</si>
  <si>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</si>
  <si>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</si>
  <si>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</si>
  <si>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</si>
  <si>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</si>
  <si>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</si>
  <si>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</si>
  <si>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</si>
  <si>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</si>
  <si>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</si>
  <si>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</si>
  <si>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</si>
  <si>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</si>
  <si>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</si>
  <si>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</si>
  <si>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</si>
  <si>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</si>
  <si>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</si>
  <si>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</si>
  <si>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</si>
  <si>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</si>
  <si>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</si>
  <si>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</si>
  <si>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</si>
  <si>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</si>
  <si>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</si>
  <si>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</si>
  <si>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</si>
  <si>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</si>
  <si>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</si>
  <si>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</si>
  <si>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</si>
  <si>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</si>
  <si>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</si>
  <si>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</si>
  <si>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</si>
  <si>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</si>
  <si>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</si>
  <si>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</si>
  <si>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</si>
  <si>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</si>
  <si>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</si>
  <si>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</si>
  <si>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</si>
  <si>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</si>
  <si>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</si>
  <si>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</si>
  <si>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</si>
  <si>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</si>
  <si>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</si>
  <si>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</si>
  <si>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</si>
  <si>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</si>
  <si>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</si>
  <si>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</si>
  <si>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</si>
  <si>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</si>
  <si>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</si>
  <si>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</si>
  <si>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</si>
  <si>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</si>
  <si>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</si>
  <si>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</si>
  <si>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</si>
  <si>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</si>
  <si>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</si>
  <si>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</si>
  <si>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</si>
  <si>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</si>
  <si>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</si>
  <si>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</si>
  <si>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</si>
  <si>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</si>
  <si>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</si>
  <si>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</si>
  <si>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</si>
  <si>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</si>
  <si>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</si>
  <si>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</si>
  <si>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</si>
  <si>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</si>
  <si>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</si>
  <si>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</si>
  <si>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</si>
  <si>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</si>
  <si>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</si>
  <si>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</si>
  <si>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</si>
  <si>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</si>
  <si>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</si>
  <si>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</si>
  <si>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</si>
  <si>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</si>
  <si>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</si>
  <si>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</si>
  <si>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</si>
  <si>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</si>
  <si>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</si>
  <si>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</si>
  <si>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</si>
  <si>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</si>
  <si>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</si>
  <si>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</si>
  <si>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</si>
  <si>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</si>
  <si>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</si>
  <si>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</si>
  <si>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</si>
  <si>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</si>
  <si>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</si>
  <si>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</si>
  <si>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</si>
  <si>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</si>
  <si>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</si>
  <si>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</si>
  <si>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</si>
  <si>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</si>
  <si>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</si>
  <si>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</si>
  <si>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</si>
  <si>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</si>
  <si>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</si>
  <si>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</si>
  <si>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</si>
  <si>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</si>
  <si>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</si>
  <si>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</si>
  <si>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</si>
  <si>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</si>
  <si>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</si>
  <si>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</si>
  <si>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</si>
  <si>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</si>
  <si>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</si>
  <si>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</si>
  <si>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</si>
  <si>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</si>
  <si>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</si>
  <si>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</si>
  <si>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</si>
  <si>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</si>
  <si>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</si>
  <si>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</si>
  <si>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</si>
  <si>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</si>
  <si>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</si>
  <si>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</si>
  <si>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</si>
  <si>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</si>
  <si>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</si>
  <si>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</si>
  <si>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</si>
  <si>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</si>
  <si>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</si>
  <si>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</si>
  <si>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</si>
  <si>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</si>
  <si>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</si>
  <si>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</si>
  <si>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</si>
  <si>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</si>
  <si>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</si>
  <si>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</si>
  <si>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</si>
  <si>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</si>
  <si>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</si>
  <si>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</si>
  <si>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</si>
  <si>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</si>
  <si>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</si>
  <si>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</si>
  <si>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</si>
  <si>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</si>
  <si>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</si>
  <si>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</si>
  <si>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</si>
  <si>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</si>
  <si>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</si>
  <si>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</si>
  <si>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</si>
  <si>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</si>
  <si>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</si>
  <si>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</si>
  <si>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</si>
  <si>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</si>
  <si>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</si>
  <si>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</si>
  <si>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</si>
  <si>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</si>
  <si>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</si>
  <si>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</si>
  <si>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</si>
  <si>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</si>
  <si>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</si>
  <si>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</si>
  <si>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</si>
  <si>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</si>
  <si>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</si>
  <si>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</si>
  <si>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</si>
  <si>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</si>
  <si>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</si>
  <si>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</si>
  <si>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</si>
  <si>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</si>
  <si>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</si>
  <si>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</si>
  <si>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</si>
  <si>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</si>
  <si>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</si>
  <si>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</si>
  <si>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</si>
  <si>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</si>
  <si>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</si>
  <si>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</si>
  <si>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</si>
  <si>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</si>
  <si>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</si>
  <si>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</si>
  <si>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</si>
  <si>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</si>
  <si>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</si>
  <si>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</si>
  <si>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</si>
  <si>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</si>
  <si>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</si>
  <si>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</si>
  <si>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</si>
  <si>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</si>
  <si>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</si>
  <si>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</si>
  <si>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</si>
  <si>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</si>
  <si>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</si>
  <si>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</si>
  <si>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</si>
  <si>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</si>
  <si>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</si>
  <si>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</si>
  <si>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</si>
  <si>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</si>
  <si>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</si>
  <si>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</si>
  <si>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</si>
  <si>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</si>
  <si>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</si>
  <si>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</si>
  <si>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</si>
  <si>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</si>
  <si>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</si>
  <si>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</si>
  <si>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</si>
  <si>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</si>
  <si>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</si>
  <si>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</si>
  <si>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</si>
  <si>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</si>
  <si>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</si>
  <si>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</si>
  <si>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</si>
  <si>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</si>
  <si>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</si>
  <si>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</si>
  <si>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</si>
  <si>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</si>
  <si>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</si>
  <si>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</si>
  <si>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</si>
  <si>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</si>
  <si>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</si>
  <si>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</si>
  <si>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</si>
  <si>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</si>
  <si>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</si>
  <si>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</si>
  <si>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</si>
  <si>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</si>
  <si>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</si>
  <si>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</si>
  <si>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</si>
  <si>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</si>
  <si>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</si>
  <si>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</si>
  <si>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</si>
  <si>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</si>
  <si>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</si>
  <si>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</si>
  <si>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</si>
  <si>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</si>
  <si>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</si>
  <si>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</si>
  <si>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</si>
  <si>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</si>
  <si>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</si>
  <si>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</si>
  <si>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</si>
  <si>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</si>
  <si>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</si>
  <si>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</si>
  <si>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</si>
  <si>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</si>
  <si>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</si>
  <si>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</si>
  <si>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</si>
  <si>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</si>
  <si>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</si>
  <si>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</si>
  <si>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</si>
  <si>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</si>
  <si>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</si>
  <si>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</si>
  <si>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</si>
  <si>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</si>
  <si>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</si>
  <si>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</si>
  <si>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</si>
  <si>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</si>
  <si>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</si>
  <si>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</si>
  <si>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</si>
  <si>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</si>
  <si>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</si>
  <si>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</si>
  <si>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</si>
  <si>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</si>
  <si>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</si>
  <si>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</si>
  <si>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</si>
  <si>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</si>
  <si>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</si>
  <si>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</si>
  <si>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</si>
  <si>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</si>
  <si>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</si>
  <si>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</si>
  <si>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</si>
  <si>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</si>
  <si>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</si>
  <si>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</si>
  <si>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</si>
  <si>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</si>
  <si>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</si>
  <si>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</si>
  <si>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</si>
  <si>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</si>
  <si>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</si>
  <si>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</si>
  <si>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</si>
  <si>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</si>
  <si>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</si>
  <si>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</si>
  <si>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</si>
  <si>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</si>
  <si>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</si>
  <si>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</si>
  <si>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</si>
  <si>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</si>
  <si>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</si>
  <si>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</si>
  <si>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</si>
  <si>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</si>
  <si>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</si>
  <si>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</si>
  <si>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</si>
  <si>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</si>
  <si>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</si>
  <si>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</si>
  <si>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</si>
  <si>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</si>
  <si>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</si>
  <si>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</si>
  <si>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</si>
  <si>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</si>
  <si>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</si>
  <si>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</si>
  <si>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</si>
  <si>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</si>
  <si>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</si>
  <si>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</si>
  <si>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</si>
  <si>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</si>
  <si>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</si>
  <si>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</si>
  <si>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</si>
  <si>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</si>
  <si>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</si>
  <si>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</si>
  <si>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</si>
  <si>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</si>
  <si>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</si>
  <si>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</si>
  <si>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</si>
  <si>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</si>
  <si>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</si>
  <si>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</si>
  <si>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</si>
  <si>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</si>
  <si>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</si>
  <si>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</si>
  <si>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</si>
  <si>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</si>
  <si>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</si>
  <si>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</si>
  <si>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</si>
  <si>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</si>
  <si>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</si>
  <si>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</si>
  <si>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</si>
  <si>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</si>
  <si>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</si>
  <si>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</si>
  <si>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</si>
  <si>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</si>
  <si>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</si>
  <si>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</si>
  <si>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</si>
  <si>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</si>
  <si>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</si>
  <si>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</si>
  <si>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</si>
  <si>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</si>
  <si>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</si>
  <si>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</si>
  <si>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</si>
  <si>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</si>
  <si>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</si>
  <si>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</si>
  <si>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</si>
  <si>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</si>
  <si>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</si>
  <si>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</si>
  <si>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</si>
  <si>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</si>
  <si>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</si>
  <si>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</si>
  <si>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</si>
  <si>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</si>
  <si>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</si>
  <si>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</si>
  <si>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</si>
  <si>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</si>
  <si>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</si>
  <si>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</si>
  <si>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</si>
  <si>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</si>
  <si>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</si>
  <si>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</si>
  <si>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</si>
  <si>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</si>
  <si>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</si>
  <si>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</si>
  <si>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</si>
  <si>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</si>
  <si>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</si>
  <si>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</si>
  <si>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</si>
  <si>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</si>
  <si>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</si>
  <si>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</si>
  <si>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</si>
  <si>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</si>
  <si>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</si>
  <si>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</si>
  <si>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</si>
  <si>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</si>
  <si>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</si>
  <si>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</si>
  <si>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</si>
  <si>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</si>
  <si>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</si>
  <si>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</si>
  <si>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</si>
  <si>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</si>
  <si>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</si>
  <si>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</si>
  <si>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</si>
  <si>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</si>
  <si>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</si>
  <si>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</si>
  <si>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</si>
  <si>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</si>
  <si>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</si>
  <si>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</si>
  <si>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</si>
  <si>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</si>
  <si>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</si>
  <si>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</si>
  <si>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</si>
  <si>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</si>
  <si>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</si>
  <si>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</si>
  <si>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</si>
  <si>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</si>
  <si>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</si>
  <si>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</si>
  <si>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</si>
  <si>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</si>
  <si>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</si>
  <si>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</si>
  <si>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</si>
  <si>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</si>
  <si>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</si>
  <si>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</si>
  <si>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</si>
  <si>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</si>
  <si>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</si>
  <si>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</si>
  <si>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</si>
  <si>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</si>
  <si>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</si>
  <si>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</si>
  <si>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</si>
  <si>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</si>
  <si>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</si>
  <si>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</si>
  <si>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</si>
  <si>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</si>
  <si>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</si>
  <si>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</si>
  <si>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</si>
  <si>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</si>
  <si>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</si>
  <si>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</si>
  <si>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</si>
  <si>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</si>
  <si>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</si>
  <si>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</si>
  <si>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</si>
  <si>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</si>
  <si>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</si>
  <si>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</si>
  <si>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</si>
  <si>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</si>
  <si>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</si>
  <si>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</si>
  <si>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</si>
  <si>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</si>
  <si>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</si>
  <si>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</si>
  <si>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</si>
  <si>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</si>
  <si>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</si>
  <si>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</si>
  <si>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</si>
  <si>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</si>
  <si>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</si>
  <si>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</si>
  <si>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</si>
  <si>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</si>
  <si>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</si>
  <si>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</si>
  <si>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</si>
  <si>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</si>
  <si>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</si>
  <si>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</si>
  <si>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</si>
  <si>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</si>
  <si>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</si>
  <si>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</si>
  <si>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</si>
  <si>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</si>
  <si>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</si>
  <si>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</si>
  <si>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</si>
  <si>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</si>
  <si>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</si>
  <si>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</si>
  <si>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</si>
  <si>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</si>
  <si>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</si>
  <si>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</si>
  <si>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</si>
  <si>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</si>
  <si>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</si>
  <si>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</si>
  <si>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</si>
  <si>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</si>
  <si>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</si>
  <si>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</si>
  <si>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</si>
  <si>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</si>
  <si>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</si>
  <si>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</si>
  <si>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</si>
  <si>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</si>
  <si>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</si>
  <si>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</si>
  <si>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</si>
  <si>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</si>
  <si>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</si>
  <si>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</si>
  <si>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</si>
  <si>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</si>
  <si>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</si>
  <si>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</si>
  <si>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</si>
  <si>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</si>
  <si>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</si>
  <si>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</si>
  <si>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</si>
  <si>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</si>
  <si>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</si>
  <si>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</si>
  <si>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</si>
  <si>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</si>
  <si>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</si>
  <si>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</si>
  <si>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</si>
  <si>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</si>
  <si>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</si>
  <si>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</si>
  <si>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</si>
  <si>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</si>
  <si>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</si>
  <si>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</si>
  <si>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</si>
  <si>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</si>
  <si>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</si>
  <si>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</si>
  <si>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</si>
  <si>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</si>
  <si>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</si>
  <si>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</si>
  <si>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</si>
  <si>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</si>
  <si>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</si>
  <si>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</si>
  <si>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</si>
  <si>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</si>
  <si>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</si>
  <si>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</si>
  <si>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</si>
  <si>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</si>
  <si>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</si>
  <si>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</si>
  <si>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</si>
  <si>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</si>
  <si>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</si>
  <si>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</si>
  <si>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</si>
  <si>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</si>
  <si>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</si>
  <si>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</si>
  <si>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</si>
  <si>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</si>
  <si>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</si>
  <si>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</si>
  <si>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</si>
  <si>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</si>
  <si>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</si>
  <si>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</si>
  <si>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</si>
  <si>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</si>
  <si>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</si>
  <si>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</si>
  <si>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</si>
  <si>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</si>
  <si>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</si>
  <si>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</si>
  <si>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</si>
  <si>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</si>
  <si>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</si>
  <si>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</si>
  <si>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</si>
  <si>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</si>
  <si>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</si>
  <si>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</si>
  <si>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</si>
  <si>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</si>
  <si>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</si>
  <si>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</si>
  <si>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</si>
  <si>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</si>
  <si>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</si>
  <si>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</si>
  <si>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</si>
  <si>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</si>
  <si>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</si>
  <si>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</si>
  <si>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</si>
  <si>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</si>
  <si>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</si>
  <si>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</si>
  <si>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</si>
  <si>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</si>
  <si>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</si>
  <si>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</si>
  <si>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</si>
  <si>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</si>
  <si>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</si>
  <si>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</si>
  <si>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</si>
  <si>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</si>
  <si>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</si>
  <si>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</si>
  <si>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</si>
  <si>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</si>
  <si>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</si>
  <si>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</si>
  <si>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</si>
  <si>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</si>
  <si>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</si>
  <si>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</si>
  <si>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</si>
  <si>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</si>
  <si>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</si>
  <si>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</si>
  <si>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</si>
  <si>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</si>
  <si>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</si>
  <si>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</si>
  <si>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</si>
  <si>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</si>
  <si>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</si>
  <si>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</si>
  <si>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</si>
  <si>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</si>
  <si>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</si>
  <si>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</si>
  <si>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</si>
  <si>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</si>
  <si>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</si>
  <si>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</si>
  <si>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</si>
  <si>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</si>
  <si>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</si>
  <si>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</si>
  <si>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</si>
  <si>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</si>
  <si>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</si>
  <si>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</si>
  <si>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</si>
  <si>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</si>
  <si>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</si>
  <si>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</si>
  <si>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</si>
  <si>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</si>
  <si>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</si>
  <si>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</si>
  <si>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</si>
  <si>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</si>
  <si>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</si>
  <si>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</si>
  <si>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</si>
  <si>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</si>
  <si>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</si>
  <si>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</si>
  <si>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</si>
  <si>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</si>
  <si>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</si>
  <si>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</si>
  <si>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</si>
  <si>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</si>
  <si>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</si>
  <si>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</si>
  <si>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</si>
  <si>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</si>
  <si>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</si>
  <si>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</si>
  <si>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</si>
  <si>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</si>
  <si>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</si>
  <si>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</si>
  <si>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</si>
  <si>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</si>
  <si>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</si>
  <si>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</si>
  <si>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</si>
  <si>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</si>
  <si>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</si>
  <si>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</si>
  <si>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</si>
  <si>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</si>
  <si>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</si>
  <si>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</si>
  <si>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</si>
  <si>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</si>
  <si>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</si>
  <si>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</si>
  <si>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</si>
  <si>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</si>
  <si>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</si>
  <si>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</si>
  <si>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</si>
  <si>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</si>
  <si>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</si>
  <si>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</si>
  <si>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</si>
  <si>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</si>
  <si>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</si>
  <si>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</si>
  <si>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</si>
  <si>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</si>
  <si>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</si>
  <si>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</si>
  <si>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</si>
  <si>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</si>
  <si>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</si>
  <si>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</si>
  <si>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</si>
  <si>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</si>
  <si>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</si>
  <si>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</si>
  <si>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</si>
  <si>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</si>
  <si>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</si>
  <si>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</si>
  <si>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</si>
  <si>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</si>
  <si>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</si>
  <si>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</si>
  <si>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</si>
  <si>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</si>
  <si>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</si>
  <si>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</si>
  <si>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</si>
  <si>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</si>
  <si>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</si>
  <si>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</si>
  <si>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</si>
  <si>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</si>
  <si>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</si>
  <si>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</si>
  <si>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</si>
  <si>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</si>
  <si>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</si>
  <si>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</si>
  <si>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</si>
  <si>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</si>
  <si>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</si>
  <si>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</si>
  <si>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</si>
  <si>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</si>
  <si>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</si>
  <si>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</si>
  <si>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</si>
  <si>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</si>
  <si>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</si>
  <si>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</si>
  <si>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</si>
  <si>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</si>
  <si>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</si>
  <si>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</si>
  <si>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</si>
  <si>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</si>
  <si>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</si>
  <si>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</si>
  <si>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</si>
  <si>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</si>
  <si>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</si>
  <si>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</si>
  <si>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</si>
  <si>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</si>
  <si>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</si>
  <si>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</si>
  <si>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</si>
  <si>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</si>
  <si>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</si>
  <si>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</si>
  <si>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</si>
  <si>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</si>
  <si>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</si>
  <si>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</si>
  <si>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</si>
  <si>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</si>
  <si>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</si>
  <si>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</si>
  <si>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</si>
  <si>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</si>
  <si>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</si>
  <si>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</si>
  <si>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</si>
  <si>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</si>
  <si>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</si>
  <si>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</si>
  <si>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</si>
  <si>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</si>
  <si>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</si>
  <si>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</si>
  <si>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</si>
  <si>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</si>
  <si>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</si>
  <si>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</si>
  <si>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</si>
  <si>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</si>
  <si>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</si>
  <si>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</si>
  <si>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</si>
  <si>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</si>
  <si>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</si>
  <si>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</si>
  <si>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</si>
  <si>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</si>
  <si>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</si>
  <si>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</si>
  <si>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</si>
  <si>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</si>
  <si>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</si>
  <si>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</si>
  <si>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</si>
  <si>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</si>
  <si>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</si>
  <si>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</si>
  <si>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</si>
  <si>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</si>
  <si>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</si>
  <si>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</si>
  <si>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</si>
  <si>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</si>
  <si>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</si>
  <si>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</si>
  <si>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</si>
  <si>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</si>
  <si>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</si>
  <si>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</si>
  <si>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</si>
  <si>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</si>
  <si>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</si>
  <si>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</si>
  <si>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</si>
  <si>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</si>
  <si>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</si>
  <si>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</si>
  <si>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</si>
  <si>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</si>
  <si>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</si>
  <si>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</si>
  <si>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</si>
  <si>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</si>
  <si>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</si>
  <si>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</si>
  <si>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</si>
  <si>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</si>
  <si>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</si>
  <si>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</si>
  <si>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</si>
  <si>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</si>
  <si>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</si>
  <si>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</si>
  <si>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</si>
  <si>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</si>
  <si>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</si>
  <si>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</si>
  <si>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</si>
  <si>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</si>
  <si>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</si>
  <si>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</si>
  <si>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</si>
  <si>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</si>
  <si>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</si>
  <si>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</si>
  <si>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</si>
  <si>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</si>
  <si>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</si>
  <si>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</si>
  <si>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</si>
  <si>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</si>
  <si>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</si>
  <si>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</si>
  <si>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</si>
  <si>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</si>
  <si>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</si>
  <si>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</si>
  <si>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</si>
  <si>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</si>
  <si>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</si>
  <si>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</si>
  <si>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</si>
  <si>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</si>
  <si>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</si>
  <si>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</si>
  <si>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</si>
  <si>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</si>
  <si>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</si>
  <si>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</si>
  <si>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</si>
  <si>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</si>
  <si>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</si>
  <si>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</si>
  <si>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</si>
  <si>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</si>
  <si>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</si>
  <si>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</si>
  <si>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</si>
  <si>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</si>
  <si>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</si>
  <si>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</si>
  <si>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</si>
  <si>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</si>
  <si>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</si>
  <si>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</si>
  <si>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</si>
  <si>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</si>
  <si>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</si>
  <si>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</si>
  <si>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</si>
  <si>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</si>
  <si>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</si>
  <si>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</si>
  <si>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</si>
  <si>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</si>
  <si>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</si>
  <si>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</si>
  <si>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</si>
  <si>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</si>
  <si>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</si>
  <si>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</si>
  <si>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</si>
  <si>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</si>
  <si>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</si>
  <si>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</si>
  <si>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</si>
  <si>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</si>
  <si>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</si>
  <si>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</si>
  <si>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</si>
  <si>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</si>
  <si>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</si>
  <si>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</si>
  <si>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</si>
  <si>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</si>
  <si>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</si>
  <si>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</si>
  <si>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</si>
  <si>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</si>
  <si>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</si>
  <si>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</si>
  <si>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</si>
  <si>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</si>
  <si>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</si>
  <si>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</si>
  <si>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</si>
  <si>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</si>
  <si>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</si>
  <si>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</si>
  <si>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</si>
  <si>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</si>
  <si>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</si>
  <si>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</si>
  <si>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</si>
  <si>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</si>
  <si>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</si>
  <si>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</si>
  <si>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</si>
  <si>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</si>
  <si>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</si>
  <si>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</si>
  <si>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</si>
  <si>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</si>
  <si>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</si>
  <si>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</si>
  <si>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</si>
  <si>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</si>
  <si>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</si>
  <si>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</si>
  <si>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</si>
  <si>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</si>
  <si>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</si>
  <si>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</si>
  <si>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</si>
  <si>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</si>
  <si>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</si>
  <si>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</si>
  <si>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</si>
  <si>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</si>
  <si>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</si>
  <si>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</si>
  <si>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</si>
  <si>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</si>
  <si>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</si>
  <si>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</si>
  <si>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</si>
  <si>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</si>
  <si>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</si>
  <si>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</si>
  <si>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</si>
  <si>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</si>
  <si>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</si>
  <si>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</si>
  <si>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</si>
  <si>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</si>
  <si>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</si>
  <si>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</si>
  <si>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</si>
  <si>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</si>
  <si>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</si>
  <si>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</si>
  <si>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</si>
  <si>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</si>
  <si>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</si>
  <si>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</si>
  <si>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</si>
  <si>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</si>
  <si>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</si>
  <si>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</si>
  <si>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</si>
  <si>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</si>
  <si>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</si>
  <si>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</si>
  <si>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</si>
  <si>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</si>
  <si>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</si>
  <si>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</si>
  <si>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</si>
  <si>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</si>
  <si>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</si>
  <si>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</si>
  <si>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</si>
  <si>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</si>
  <si>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</si>
  <si>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</si>
  <si>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</si>
  <si>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</si>
  <si>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</si>
  <si>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</si>
  <si>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</si>
  <si>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</si>
  <si>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</si>
  <si>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</si>
  <si>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</si>
  <si>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</si>
  <si>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</si>
  <si>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</si>
  <si>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</si>
  <si>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</si>
  <si>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</si>
  <si>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</si>
  <si>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</si>
  <si>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</si>
  <si>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</si>
  <si>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</si>
  <si>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</si>
  <si>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</si>
  <si>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</si>
  <si>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</si>
  <si>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</si>
  <si>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</si>
  <si>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</si>
  <si>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</si>
  <si>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</si>
  <si>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</si>
  <si>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</si>
  <si>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</si>
  <si>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</si>
  <si>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</si>
  <si>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</si>
  <si>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</si>
  <si>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</si>
  <si>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</si>
  <si>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</si>
  <si>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</si>
  <si>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</si>
  <si>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</si>
  <si>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</si>
  <si>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</si>
  <si>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</si>
  <si>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</si>
  <si>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</si>
  <si>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</si>
  <si>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</si>
  <si>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</si>
  <si>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</si>
  <si>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</si>
  <si>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</si>
  <si>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</si>
  <si>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</si>
  <si>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</si>
  <si>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</si>
  <si>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</si>
  <si>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</si>
  <si>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</si>
  <si>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</si>
  <si>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</si>
  <si>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</si>
  <si>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</si>
  <si>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</si>
  <si>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</si>
  <si>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</si>
  <si>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</si>
  <si>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</si>
  <si>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</si>
  <si>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</si>
  <si>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</si>
  <si>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</si>
  <si>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</si>
  <si>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</si>
  <si>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</si>
  <si>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</si>
  <si>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</si>
  <si>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</si>
  <si>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</si>
  <si>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</si>
  <si>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</si>
  <si>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</si>
  <si>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</si>
  <si>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</si>
  <si>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</si>
  <si>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</si>
  <si>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</si>
  <si>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</si>
  <si>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</si>
  <si>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</si>
  <si>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</si>
  <si>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</si>
  <si>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</si>
  <si>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</si>
  <si>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</si>
  <si>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</si>
  <si>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</si>
  <si>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</si>
  <si>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</si>
  <si>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</si>
  <si>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</si>
  <si>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</si>
  <si>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</si>
  <si>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</si>
  <si>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</si>
  <si>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</si>
  <si>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</si>
  <si>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</si>
  <si>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</si>
  <si>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</si>
  <si>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</si>
  <si>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</si>
  <si>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</si>
  <si>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</si>
  <si>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</si>
  <si>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</si>
  <si>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</si>
  <si>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</si>
  <si>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</si>
  <si>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</si>
  <si>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</si>
  <si>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</si>
  <si>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</si>
  <si>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</si>
  <si>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</si>
  <si>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</si>
  <si>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</si>
  <si>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</si>
  <si>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</si>
  <si>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</si>
  <si>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</si>
  <si>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</si>
  <si>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</si>
  <si>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</si>
  <si>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</si>
  <si>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</si>
  <si>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</si>
  <si>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</si>
  <si>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</si>
  <si>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</si>
  <si>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</si>
  <si>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</si>
  <si>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</si>
  <si>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</si>
  <si>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</si>
  <si>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</si>
  <si>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</si>
  <si>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</si>
  <si>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</si>
  <si>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</si>
  <si>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</si>
  <si>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</si>
  <si>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</si>
  <si>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</si>
  <si>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</si>
  <si>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</si>
  <si>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</si>
  <si>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</si>
  <si>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</si>
  <si>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</si>
  <si>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</si>
  <si>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</si>
  <si>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</si>
  <si>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</si>
  <si>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</si>
  <si>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</si>
  <si>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</si>
  <si>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</si>
  <si>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</si>
  <si>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</si>
  <si>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</si>
  <si>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</si>
  <si>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</si>
  <si>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</si>
  <si>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</si>
  <si>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</si>
  <si>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</si>
  <si>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</si>
  <si>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</si>
  <si>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</si>
  <si>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</si>
  <si>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</si>
  <si>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</si>
  <si>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</si>
  <si>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</si>
  <si>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</si>
  <si>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</si>
  <si>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</si>
  <si>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</si>
  <si>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</si>
  <si>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</si>
  <si>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</si>
  <si>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</si>
  <si>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</si>
  <si>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</si>
  <si>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</si>
  <si>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</si>
  <si>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</si>
  <si>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</si>
  <si>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</si>
  <si>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</si>
  <si>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</si>
  <si>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</si>
  <si>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</si>
  <si>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</si>
  <si>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</si>
  <si>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</si>
  <si>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</si>
  <si>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</si>
  <si>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</si>
  <si>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</si>
  <si>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</si>
  <si>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</si>
  <si>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</si>
  <si>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</si>
  <si>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</si>
  <si>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</si>
  <si>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</si>
  <si>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</si>
  <si>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</si>
  <si>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</si>
  <si>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</si>
  <si>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</si>
  <si>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</si>
  <si>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</si>
  <si>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</si>
  <si>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</si>
  <si>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</si>
  <si>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</si>
  <si>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</si>
  <si>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</si>
  <si>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</si>
  <si>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</si>
  <si>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</si>
  <si>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</si>
  <si>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</si>
  <si>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</si>
  <si>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</si>
  <si>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</si>
  <si>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</si>
  <si>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</si>
  <si>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</si>
  <si>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</si>
  <si>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</si>
  <si>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</si>
  <si>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</si>
  <si>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</si>
  <si>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</si>
  <si>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</si>
  <si>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</si>
  <si>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</si>
  <si>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</si>
  <si>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</si>
  <si>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</si>
  <si>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</si>
  <si>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</si>
  <si>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</si>
  <si>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</si>
  <si>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</si>
  <si>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</si>
  <si>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</si>
  <si>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</si>
  <si>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</si>
  <si>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</si>
  <si>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</si>
  <si>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</si>
  <si>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</si>
  <si>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</si>
  <si>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</si>
  <si>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</si>
  <si>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</si>
  <si>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</si>
  <si>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</si>
  <si>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</si>
  <si>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</si>
  <si>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</si>
  <si>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</si>
  <si>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</si>
  <si>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</si>
  <si>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</si>
  <si>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</si>
  <si>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</si>
  <si>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</si>
  <si>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</si>
  <si>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</si>
  <si>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</si>
  <si>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</si>
  <si>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</si>
  <si>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</si>
  <si>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</si>
  <si>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</si>
  <si>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</si>
  <si>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</si>
  <si>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</si>
  <si>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</si>
  <si>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</si>
  <si>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</si>
  <si>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</si>
  <si>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</si>
  <si>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</si>
  <si>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</si>
  <si>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</si>
  <si>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</si>
  <si>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</si>
  <si>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</si>
  <si>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</si>
  <si>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</si>
  <si>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</si>
  <si>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</si>
  <si>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</si>
  <si>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</si>
  <si>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</si>
  <si>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</si>
  <si>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</si>
  <si>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</si>
  <si>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</si>
  <si>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</si>
  <si>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</si>
  <si>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</si>
  <si>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</si>
  <si>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</si>
  <si>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</si>
  <si>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</si>
  <si>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</si>
  <si>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</si>
  <si>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</si>
  <si>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</si>
  <si>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</si>
  <si>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</si>
  <si>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</si>
  <si>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</si>
  <si>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</si>
  <si>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</si>
  <si>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</si>
  <si>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</si>
  <si>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</si>
  <si>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</si>
  <si>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</si>
  <si>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</si>
  <si>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</si>
  <si>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</si>
  <si>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</si>
  <si>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</si>
  <si>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</si>
  <si>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</si>
  <si>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</si>
  <si>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</si>
  <si>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</si>
  <si>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</si>
  <si>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</si>
  <si>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</si>
  <si>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</si>
  <si>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</si>
  <si>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</si>
  <si>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</si>
  <si>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</si>
  <si>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</si>
  <si>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</si>
  <si>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</si>
  <si>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</si>
  <si>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</si>
  <si>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</si>
  <si>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</si>
  <si>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</si>
  <si>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</si>
  <si>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</si>
  <si>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</si>
  <si>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</si>
  <si>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</si>
  <si>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</si>
  <si>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</si>
  <si>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</si>
  <si>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</si>
  <si>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</si>
  <si>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</si>
  <si>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</si>
  <si>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</si>
  <si>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</si>
  <si>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</si>
  <si>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</si>
  <si>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</si>
  <si>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</si>
  <si>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</si>
  <si>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</si>
  <si>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</si>
  <si>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</si>
  <si>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</si>
  <si>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</si>
  <si>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</si>
  <si>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</si>
  <si>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</si>
  <si>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</si>
  <si>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</si>
  <si>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</si>
  <si>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</si>
  <si>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</si>
  <si>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</si>
  <si>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</si>
  <si>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</si>
  <si>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</si>
  <si>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</si>
  <si>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</si>
  <si>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</si>
  <si>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</si>
  <si>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</si>
  <si>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</si>
  <si>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</si>
  <si>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</si>
  <si>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</si>
  <si>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</si>
  <si>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</si>
  <si>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</si>
  <si>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</si>
  <si>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</si>
  <si>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</si>
  <si>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</si>
  <si>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</si>
  <si>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</si>
  <si>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</si>
  <si>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</si>
  <si>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</si>
  <si>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</si>
  <si>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</si>
  <si>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</si>
  <si>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</si>
  <si>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</si>
  <si>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</si>
  <si>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</si>
  <si>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</si>
  <si>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</si>
  <si>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</si>
  <si>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</si>
  <si>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</si>
  <si>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</si>
  <si>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</si>
  <si>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</si>
  <si>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</si>
  <si>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</si>
  <si>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</si>
  <si>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</si>
  <si>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</si>
  <si>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</si>
  <si>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</si>
  <si>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</si>
  <si>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</si>
  <si>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</si>
  <si>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</si>
  <si>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</si>
  <si>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</si>
  <si>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</si>
  <si>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</si>
  <si>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</si>
  <si>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</si>
  <si>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</si>
  <si>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</si>
  <si>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</si>
  <si>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</si>
  <si>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</si>
  <si>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</si>
  <si>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</si>
  <si>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</si>
  <si>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</si>
  <si>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</si>
  <si>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</si>
  <si>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</si>
  <si>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</si>
  <si>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</si>
  <si>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</si>
  <si>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</si>
  <si>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</si>
  <si>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</si>
  <si>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</si>
  <si>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</si>
  <si>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</si>
  <si>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</si>
  <si>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</si>
  <si>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</si>
  <si>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</si>
  <si>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</si>
  <si>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</si>
  <si>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</si>
  <si>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</si>
  <si>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</si>
  <si>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</si>
  <si>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</si>
  <si>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</si>
  <si>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</si>
  <si>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</si>
  <si>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</si>
  <si>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</si>
  <si>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</si>
  <si>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</si>
  <si>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</si>
  <si>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</si>
  <si>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</si>
  <si>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</si>
  <si>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</si>
  <si>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</si>
  <si>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</si>
  <si>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</si>
  <si>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</si>
  <si>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</si>
  <si>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</si>
  <si>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</si>
  <si>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</si>
  <si>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</si>
  <si>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</si>
  <si>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</si>
  <si>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</si>
  <si>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</si>
  <si>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</si>
  <si>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</si>
  <si>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</si>
  <si>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</si>
  <si>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</si>
  <si>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</si>
  <si>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</si>
  <si>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</si>
  <si>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</si>
  <si>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</si>
  <si>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</si>
  <si>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</si>
  <si>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</si>
  <si>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</si>
  <si>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</si>
  <si>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</si>
  <si>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</si>
  <si>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</si>
  <si>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</si>
  <si>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</si>
  <si>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</si>
  <si>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</si>
  <si>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</si>
  <si>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</si>
  <si>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</si>
  <si>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</si>
  <si>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</si>
  <si>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</si>
  <si>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</si>
  <si>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</si>
  <si>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</si>
  <si>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</si>
  <si>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</si>
  <si>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</si>
  <si>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</si>
  <si>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</si>
  <si>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</si>
  <si>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</si>
  <si>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</si>
  <si>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</si>
  <si>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</si>
  <si>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</si>
  <si>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</si>
  <si>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</si>
  <si>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</si>
  <si>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</si>
  <si>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</si>
  <si>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</si>
  <si>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</si>
  <si>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</si>
  <si>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</si>
  <si>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</si>
  <si>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</si>
  <si>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</si>
  <si>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</si>
  <si>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</si>
  <si>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</si>
  <si>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</si>
  <si>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</si>
  <si>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</si>
  <si>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</si>
  <si>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</si>
  <si>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</si>
  <si>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</si>
  <si>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</si>
  <si>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</si>
  <si>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</si>
  <si>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</si>
  <si>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</si>
  <si>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</si>
  <si>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</si>
  <si>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</si>
  <si>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</si>
  <si>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</si>
  <si>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</si>
  <si>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</si>
  <si>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</si>
  <si>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</si>
  <si>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</si>
  <si>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</si>
  <si>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</si>
  <si>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</si>
  <si>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</si>
  <si>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</si>
  <si>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</si>
  <si>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</si>
  <si>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</si>
  <si>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</si>
  <si>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</si>
  <si>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</si>
  <si>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</si>
  <si>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</si>
  <si>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</si>
  <si>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</si>
  <si>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</si>
  <si>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</si>
  <si>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</si>
  <si>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</si>
  <si>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</si>
  <si>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</si>
  <si>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</si>
  <si>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</si>
  <si>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</si>
  <si>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</si>
  <si>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</si>
  <si>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</si>
  <si>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</si>
  <si>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</si>
  <si>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</si>
  <si>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</si>
  <si>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</si>
  <si>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</si>
  <si>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</si>
  <si>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</si>
  <si>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</si>
  <si>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</si>
  <si>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</si>
  <si>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</si>
  <si>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</si>
  <si>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</si>
  <si>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</si>
  <si>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</si>
  <si>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</si>
  <si>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</si>
  <si>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</si>
  <si>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</si>
  <si>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</si>
  <si>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</si>
  <si>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</si>
  <si>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</si>
  <si>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</si>
  <si>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</si>
  <si>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</si>
  <si>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</si>
  <si>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</si>
  <si>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</si>
  <si>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</si>
  <si>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</si>
  <si>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</si>
  <si>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</si>
  <si>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</si>
  <si>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</si>
  <si>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</si>
  <si>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</si>
  <si>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</si>
  <si>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</si>
  <si>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</si>
  <si>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</si>
  <si>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</si>
  <si>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</si>
  <si>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</si>
  <si>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</si>
  <si>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</si>
  <si>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</si>
  <si>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</si>
  <si>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</si>
  <si>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</si>
  <si>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</si>
  <si>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</si>
  <si>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</si>
  <si>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</si>
  <si>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</si>
  <si>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</si>
  <si>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</si>
  <si>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</si>
  <si>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</si>
  <si>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</si>
  <si>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</si>
  <si>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</si>
  <si>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</si>
  <si>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</si>
  <si>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</si>
  <si>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</si>
  <si>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</si>
  <si>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</si>
  <si>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</si>
  <si>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</si>
  <si>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</si>
  <si>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</si>
  <si>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</si>
  <si>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</si>
  <si>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</si>
  <si>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</si>
  <si>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</si>
  <si>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</si>
  <si>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</si>
  <si>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</si>
  <si>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</si>
  <si>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</si>
  <si>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</si>
  <si>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</si>
  <si>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</si>
  <si>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</si>
  <si>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</si>
  <si>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</si>
  <si>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</si>
  <si>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</si>
  <si>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</si>
  <si>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</si>
  <si>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</si>
  <si>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</si>
  <si>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</si>
  <si>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</si>
  <si>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</si>
  <si>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</si>
  <si>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</si>
  <si>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</si>
  <si>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</si>
  <si>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</si>
  <si>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</si>
  <si>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</si>
  <si>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</si>
  <si>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</si>
  <si>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</si>
  <si>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</si>
  <si>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</si>
  <si>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</si>
  <si>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</si>
  <si>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</si>
  <si>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</si>
  <si>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</si>
  <si>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</si>
  <si>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</si>
  <si>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</si>
  <si>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</si>
  <si>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</si>
  <si>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</si>
  <si>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</si>
  <si>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</si>
  <si>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</si>
  <si>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</si>
  <si>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</si>
  <si>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</si>
  <si>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</si>
  <si>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</si>
  <si>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</si>
  <si>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</si>
  <si>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</si>
  <si>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</si>
  <si>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</si>
  <si>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</si>
  <si>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</si>
  <si>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</si>
  <si>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</si>
  <si>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</si>
  <si>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</si>
  <si>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</si>
  <si>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</si>
  <si>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</si>
  <si>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</si>
  <si>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</si>
  <si>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</si>
  <si>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</si>
  <si>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</si>
  <si>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</si>
  <si>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</si>
  <si>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</si>
  <si>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</si>
  <si>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</si>
  <si>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</si>
  <si>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</si>
  <si>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</si>
  <si>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</si>
  <si>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</si>
  <si>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</si>
  <si>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</si>
  <si>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</si>
  <si>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</si>
  <si>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</si>
  <si>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</si>
  <si>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</si>
  <si>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</si>
  <si>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</si>
  <si>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</si>
  <si>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</si>
  <si>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</si>
  <si>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</si>
  <si>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</si>
  <si>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</si>
  <si>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</si>
  <si>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</si>
  <si>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</si>
  <si>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</si>
  <si>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</si>
  <si>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</si>
  <si>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</si>
  <si>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</si>
  <si>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</si>
  <si>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</si>
  <si>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</si>
  <si>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</si>
  <si>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</si>
  <si>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</si>
  <si>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</si>
  <si>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</si>
  <si>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</si>
  <si>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</si>
  <si>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</si>
  <si>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</si>
  <si>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</si>
  <si>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</si>
  <si>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</si>
  <si>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</si>
  <si>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</si>
  <si>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</si>
  <si>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</si>
  <si>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</si>
  <si>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</si>
  <si>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</si>
  <si>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</si>
  <si>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</si>
  <si>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</si>
  <si>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</si>
  <si>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</si>
  <si>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</si>
  <si>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</si>
  <si>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</si>
  <si>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</si>
  <si>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</si>
  <si>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</si>
  <si>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</si>
  <si>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</si>
  <si>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</si>
  <si>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</si>
  <si>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</si>
  <si>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</si>
  <si>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</si>
  <si>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</si>
  <si>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</si>
  <si>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</si>
  <si>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</si>
  <si>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</si>
  <si>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</si>
  <si>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</si>
  <si>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</si>
  <si>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</si>
  <si>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</si>
  <si>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</si>
  <si>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</si>
  <si>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</si>
  <si>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</si>
  <si>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</si>
  <si>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</si>
  <si>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</si>
  <si>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</si>
  <si>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</si>
  <si>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</si>
  <si>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</si>
  <si>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</si>
  <si>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</si>
  <si>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</si>
  <si>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</si>
  <si>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</si>
  <si>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</si>
  <si>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</si>
  <si>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</si>
  <si>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</si>
  <si>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</si>
  <si>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</si>
  <si>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</si>
  <si>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</si>
  <si>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</si>
  <si>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</si>
  <si>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</si>
  <si>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</si>
  <si>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</si>
  <si>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</si>
  <si>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</si>
  <si>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</si>
  <si>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</si>
  <si>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</si>
  <si>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</si>
  <si>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</si>
  <si>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</si>
  <si>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</si>
  <si>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</si>
  <si>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</si>
  <si>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</si>
  <si>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</si>
  <si>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</si>
  <si>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</si>
  <si>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</si>
  <si>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</si>
  <si>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</si>
  <si>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</si>
  <si>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</si>
  <si>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</si>
  <si>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</si>
  <si>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</si>
  <si>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</si>
  <si>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</si>
  <si>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</si>
  <si>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</si>
  <si>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</si>
  <si>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</si>
  <si>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</si>
  <si>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</si>
  <si>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</si>
  <si>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</si>
  <si>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</si>
  <si>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</si>
  <si>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</si>
  <si>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</si>
  <si>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</si>
  <si>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</si>
  <si>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</si>
  <si>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</si>
  <si>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</si>
  <si>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</si>
  <si>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</si>
  <si>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</si>
  <si>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</si>
  <si>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</si>
  <si>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</si>
  <si>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</si>
  <si>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</si>
  <si>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</si>
  <si>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</si>
  <si>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</si>
  <si>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</si>
  <si>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</si>
  <si>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</si>
  <si>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</si>
  <si>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</si>
  <si>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</si>
  <si>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</si>
  <si>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</si>
  <si>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</si>
  <si>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</si>
  <si>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</si>
  <si>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</si>
  <si>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</si>
  <si>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</si>
  <si>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</si>
  <si>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</si>
  <si>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</si>
  <si>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</si>
  <si>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</si>
  <si>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</si>
  <si>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</si>
  <si>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</si>
  <si>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</si>
  <si>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</si>
  <si>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</si>
  <si>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</si>
  <si>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</si>
  <si>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</si>
  <si>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</si>
  <si>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</si>
  <si>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</si>
  <si>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</si>
  <si>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</si>
  <si>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</si>
  <si>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</si>
  <si>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</si>
  <si>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</si>
  <si>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</si>
  <si>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</si>
  <si>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</si>
  <si>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</si>
  <si>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</si>
  <si>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</si>
  <si>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</si>
  <si>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</si>
  <si>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</si>
  <si>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</si>
  <si>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</si>
  <si>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</si>
  <si>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</si>
  <si>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</si>
  <si>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</si>
  <si>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</si>
  <si>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</si>
  <si>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</si>
  <si>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</si>
  <si>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</si>
  <si>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</si>
  <si>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</si>
  <si>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</si>
  <si>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</si>
  <si>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</si>
  <si>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</si>
  <si>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</si>
  <si>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</si>
  <si>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</si>
  <si>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</si>
  <si>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</si>
  <si>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</si>
  <si>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</si>
  <si>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</si>
  <si>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</si>
  <si>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</si>
  <si>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</si>
  <si>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</si>
  <si>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</si>
  <si>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</si>
  <si>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</si>
  <si>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</si>
  <si>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</si>
  <si>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</si>
  <si>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</si>
  <si>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</si>
  <si>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</si>
  <si>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</si>
  <si>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</si>
  <si>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</si>
  <si>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</si>
  <si>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</si>
  <si>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</si>
  <si>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</si>
  <si>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</si>
  <si>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</si>
  <si>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</si>
  <si>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</si>
  <si>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</si>
  <si>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</si>
  <si>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</si>
  <si>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</si>
  <si>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</si>
  <si>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</si>
  <si>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</si>
  <si>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</si>
  <si>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</si>
  <si>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</si>
  <si>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</si>
  <si>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</si>
  <si>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</si>
  <si>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</si>
  <si>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</si>
  <si>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</si>
  <si>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</si>
  <si>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</si>
  <si>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</si>
  <si>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</si>
  <si>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</si>
  <si>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</si>
  <si>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</si>
  <si>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</si>
  <si>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</si>
  <si>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</si>
  <si>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</si>
  <si>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</si>
  <si>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</si>
  <si>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</si>
  <si>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</si>
  <si>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</si>
  <si>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</si>
  <si>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</si>
  <si>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</si>
  <si>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</si>
  <si>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</si>
  <si>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</si>
  <si>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</si>
  <si>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</si>
  <si>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</si>
  <si>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</si>
  <si>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</si>
  <si>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</si>
  <si>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</si>
  <si>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</si>
  <si>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</si>
  <si>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</si>
  <si>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</si>
  <si>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</si>
  <si>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</si>
  <si>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</si>
  <si>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</si>
  <si>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</si>
  <si>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</si>
  <si>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</si>
  <si>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</si>
  <si>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</si>
  <si>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</si>
  <si>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</si>
  <si>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</si>
  <si>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</si>
  <si>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</si>
  <si>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</si>
  <si>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</si>
  <si>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</si>
  <si>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</si>
  <si>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</si>
  <si>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</si>
  <si>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</si>
  <si>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</si>
  <si>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</si>
  <si>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</si>
  <si>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</si>
  <si>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</si>
  <si>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</si>
  <si>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</si>
  <si>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</si>
  <si>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</si>
  <si>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</si>
  <si>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</si>
  <si>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</si>
  <si>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</si>
  <si>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</si>
  <si>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</si>
  <si>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</si>
  <si>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</si>
  <si>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</si>
  <si>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</si>
  <si>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</si>
  <si>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</si>
  <si>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</si>
  <si>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</si>
  <si>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</si>
  <si>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</si>
  <si>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</si>
  <si>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</si>
  <si>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</si>
  <si>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</si>
  <si>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</si>
  <si>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</si>
  <si>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</si>
  <si>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</si>
  <si>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</si>
  <si>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</si>
  <si>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</si>
  <si>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</si>
  <si>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</si>
  <si>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</si>
  <si>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</si>
  <si>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</si>
  <si>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</si>
  <si>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</si>
  <si>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</si>
  <si>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</si>
  <si>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</si>
  <si>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</si>
  <si>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</si>
  <si>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</si>
  <si>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</si>
  <si>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</si>
  <si>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</si>
  <si>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</si>
  <si>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</si>
  <si>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</si>
  <si>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</si>
  <si>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</si>
  <si>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</si>
  <si>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</si>
  <si>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</si>
  <si>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</si>
  <si>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</si>
  <si>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</si>
  <si>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</si>
  <si>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</si>
  <si>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</si>
  <si>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</si>
  <si>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</si>
  <si>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</si>
  <si>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</si>
  <si>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</si>
  <si>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</si>
  <si>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</si>
  <si>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</si>
  <si>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</si>
  <si>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</si>
  <si>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</si>
  <si>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</si>
  <si>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</si>
  <si>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</si>
  <si>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</si>
  <si>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</si>
  <si>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</si>
  <si>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</si>
  <si>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</si>
  <si>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</si>
  <si>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</si>
  <si>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</si>
  <si>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</si>
  <si>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</si>
  <si>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</si>
  <si>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</si>
  <si>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</si>
  <si>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</si>
  <si>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</si>
  <si>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</si>
  <si>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</si>
  <si>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</si>
  <si>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</si>
  <si>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</si>
  <si>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</si>
  <si>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</si>
  <si>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</si>
  <si>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</si>
  <si>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</si>
  <si>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</si>
  <si>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</si>
  <si>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</si>
  <si>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</si>
  <si>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</si>
  <si>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</si>
  <si>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</si>
  <si>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</si>
  <si>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</si>
  <si>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</si>
  <si>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</si>
  <si>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</si>
  <si>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</si>
  <si>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</si>
  <si>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</si>
  <si>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</si>
  <si>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</si>
  <si>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</si>
  <si>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</si>
  <si>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</si>
  <si>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</si>
  <si>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</si>
  <si>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</si>
  <si>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</si>
  <si>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</si>
  <si>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</si>
  <si>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</si>
  <si>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</si>
  <si>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</si>
  <si>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</si>
  <si>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</si>
  <si>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</si>
  <si>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</si>
  <si>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</si>
  <si>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</si>
  <si>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</si>
  <si>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</si>
  <si>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</si>
  <si>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</si>
  <si>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</si>
  <si>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</si>
  <si>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</si>
  <si>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</si>
  <si>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</si>
  <si>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</si>
  <si>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</si>
  <si>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</si>
  <si>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</si>
  <si>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</si>
  <si>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</si>
  <si>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</si>
  <si>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</si>
  <si>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</si>
  <si>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</si>
  <si>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</si>
  <si>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</si>
  <si>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</si>
  <si>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</si>
  <si>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</si>
  <si>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</si>
  <si>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</si>
  <si>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</si>
  <si>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</si>
  <si>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</si>
  <si>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</si>
  <si>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</si>
  <si>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</si>
  <si>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</si>
  <si>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</si>
  <si>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</si>
  <si>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</si>
  <si>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</si>
  <si>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</si>
  <si>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</si>
  <si>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</si>
  <si>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</si>
  <si>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</si>
  <si>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</si>
  <si>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</si>
  <si>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</si>
  <si>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</si>
  <si>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</si>
  <si>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</si>
  <si>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</si>
  <si>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</si>
  <si>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</si>
  <si>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</si>
  <si>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</si>
  <si>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</si>
  <si>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</si>
  <si>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</si>
  <si>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</si>
  <si>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</si>
  <si>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</si>
  <si>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</si>
  <si>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</si>
  <si>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</si>
  <si>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</si>
  <si>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</si>
  <si>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</si>
  <si>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</si>
  <si>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</si>
  <si>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</si>
  <si>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</si>
  <si>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</si>
  <si>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</si>
  <si>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</si>
  <si>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</si>
  <si>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</si>
  <si>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</si>
  <si>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</si>
  <si>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</si>
  <si>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</si>
  <si>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</si>
  <si>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</si>
  <si>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</si>
  <si>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</si>
  <si>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</si>
  <si>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</si>
  <si>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</si>
  <si>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</si>
  <si>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</si>
  <si>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</si>
  <si>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</si>
  <si>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</si>
  <si>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</si>
  <si>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</si>
  <si>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</si>
  <si>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</si>
  <si>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</si>
  <si>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</si>
  <si>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</si>
  <si>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</si>
  <si>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</si>
  <si>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</si>
  <si>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</si>
  <si>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</si>
  <si>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</si>
  <si>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</si>
  <si>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</si>
  <si>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</si>
  <si>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</si>
  <si>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</si>
  <si>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</si>
  <si>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</si>
  <si>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</si>
  <si>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</si>
  <si>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</si>
  <si>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</si>
  <si>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</si>
  <si>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</si>
  <si>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</si>
  <si>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</si>
  <si>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</si>
  <si>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</si>
  <si>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</si>
  <si>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</si>
  <si>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</si>
  <si>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</si>
  <si>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</si>
  <si>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</si>
  <si>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</si>
  <si>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</si>
  <si>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</si>
  <si>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</si>
  <si>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</si>
  <si>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</si>
  <si>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</si>
  <si>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</si>
  <si>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</si>
  <si>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</si>
  <si>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</si>
  <si>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</si>
  <si>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</si>
  <si>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</si>
  <si>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</si>
  <si>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</si>
  <si>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</si>
  <si>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</si>
  <si>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</si>
  <si>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</si>
  <si>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</si>
  <si>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</si>
  <si>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</si>
  <si>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</si>
  <si>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</si>
  <si>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</si>
  <si>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</si>
  <si>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</si>
  <si>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</si>
  <si>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</si>
  <si>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</si>
  <si>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</si>
  <si>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</si>
  <si>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</si>
  <si>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</si>
  <si>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</si>
  <si>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</si>
  <si>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</si>
  <si>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</si>
  <si>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</si>
  <si>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</si>
  <si>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</si>
  <si>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</si>
  <si>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</si>
  <si>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</si>
  <si>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</si>
  <si>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</si>
  <si>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</si>
  <si>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</si>
  <si>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</si>
  <si>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</si>
  <si>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</si>
  <si>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</si>
  <si>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</si>
  <si>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</si>
  <si>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</si>
  <si>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</si>
  <si>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</si>
  <si>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</si>
  <si>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</si>
  <si>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</si>
  <si>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</si>
  <si>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</si>
  <si>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</si>
  <si>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</si>
  <si>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</si>
  <si>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</si>
  <si>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</si>
  <si>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</si>
  <si>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</si>
  <si>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</si>
  <si>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</si>
  <si>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</si>
  <si>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</si>
  <si>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</si>
  <si>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</si>
  <si>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</si>
  <si>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</si>
  <si>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</si>
  <si>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</si>
  <si>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</si>
  <si>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</si>
  <si>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</si>
  <si>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</si>
  <si>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</si>
  <si>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</si>
  <si>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</si>
  <si>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</si>
  <si>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</si>
  <si>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</si>
  <si>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</si>
  <si>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</si>
  <si>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</si>
  <si>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</si>
  <si>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</si>
  <si>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</si>
  <si>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</si>
  <si>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</si>
  <si>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</si>
  <si>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</si>
  <si>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</si>
  <si>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</si>
  <si>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</si>
  <si>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</si>
  <si>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</si>
  <si>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</si>
  <si>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</si>
  <si>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</si>
  <si>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</si>
  <si>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</si>
  <si>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</si>
  <si>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</si>
  <si>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</si>
  <si>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</si>
  <si>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</si>
  <si>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</si>
  <si>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</si>
  <si>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</si>
  <si>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</si>
  <si>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</si>
  <si>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</si>
  <si>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</si>
  <si>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</si>
  <si>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</si>
  <si>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</si>
  <si>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</si>
  <si>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</si>
  <si>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</si>
  <si>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</si>
  <si>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</si>
  <si>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</si>
  <si>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</si>
  <si>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</si>
  <si>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</si>
  <si>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</si>
  <si>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</si>
  <si>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</si>
  <si>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</si>
  <si>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</si>
  <si>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</si>
  <si>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</si>
  <si>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</si>
  <si>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</si>
  <si>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</si>
  <si>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</si>
  <si>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</si>
  <si>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</si>
  <si>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</si>
  <si>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</si>
  <si>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</si>
  <si>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</si>
  <si>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</si>
  <si>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</si>
  <si>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</si>
  <si>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</si>
  <si>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</si>
  <si>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</si>
  <si>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</si>
  <si>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</si>
  <si>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</si>
  <si>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</si>
  <si>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</si>
  <si>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</si>
  <si>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</si>
  <si>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</si>
  <si>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</si>
  <si>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</si>
  <si>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</si>
  <si>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</si>
  <si>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</si>
  <si>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</si>
  <si>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</si>
  <si>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</si>
  <si>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</si>
  <si>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</si>
  <si>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</si>
  <si>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</si>
  <si>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</si>
  <si>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</si>
  <si>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</si>
  <si>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</si>
  <si>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</si>
  <si>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</si>
  <si>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</si>
  <si>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</si>
  <si>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</si>
  <si>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</si>
  <si>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</si>
  <si>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</si>
  <si>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</si>
  <si>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</si>
  <si>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</si>
  <si>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</si>
  <si>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</si>
  <si>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</si>
  <si>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</si>
  <si>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</si>
  <si>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</si>
  <si>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</si>
  <si>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</si>
  <si>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</si>
  <si>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</si>
  <si>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</si>
  <si>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</si>
  <si>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</si>
  <si>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</si>
  <si>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</si>
  <si>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</si>
  <si>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</si>
  <si>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</si>
  <si>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</si>
  <si>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</si>
  <si>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</si>
  <si>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</si>
  <si>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</si>
  <si>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</si>
  <si>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</si>
  <si>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</si>
  <si>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</si>
  <si>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</si>
  <si>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</si>
  <si>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</si>
  <si>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</si>
  <si>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</si>
  <si>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</si>
  <si>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</si>
  <si>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</si>
  <si>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</si>
  <si>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</si>
  <si>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</si>
  <si>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</si>
  <si>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</si>
  <si>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</si>
  <si>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</si>
  <si>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</si>
  <si>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</si>
  <si>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</si>
  <si>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</si>
  <si>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</si>
  <si>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</si>
  <si>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</si>
  <si>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</si>
  <si>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</si>
  <si>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</si>
  <si>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</si>
  <si>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</si>
  <si>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</si>
  <si>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</si>
  <si>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</si>
  <si>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</si>
  <si>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</si>
  <si>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</si>
  <si>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</si>
  <si>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</si>
  <si>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</si>
  <si>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</si>
  <si>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</si>
  <si>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</si>
  <si>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</si>
  <si>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</si>
  <si>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</si>
  <si>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</si>
  <si>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</si>
  <si>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</si>
  <si>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</si>
  <si>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</si>
  <si>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</si>
  <si>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</si>
  <si>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</si>
  <si>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</si>
  <si>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</si>
  <si>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</si>
  <si>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</si>
  <si>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</si>
  <si>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</si>
  <si>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</si>
  <si>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</si>
  <si>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</si>
  <si>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</si>
  <si>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</si>
  <si>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</si>
  <si>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</si>
  <si>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</si>
  <si>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</si>
  <si>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</si>
  <si>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</si>
  <si>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</si>
  <si>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</si>
  <si>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</si>
  <si>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</si>
  <si>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</si>
  <si>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</si>
  <si>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</si>
  <si>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</si>
  <si>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</si>
  <si>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</si>
  <si>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</si>
  <si>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</si>
  <si>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</si>
  <si>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</si>
  <si>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</si>
  <si>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</si>
  <si>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</si>
  <si>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</si>
  <si>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</si>
  <si>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</si>
  <si>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</si>
  <si>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</si>
  <si>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</si>
  <si>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</si>
  <si>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</si>
  <si>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</si>
  <si>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</si>
  <si>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</si>
  <si>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</si>
  <si>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</si>
  <si>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</si>
  <si>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</si>
  <si>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</si>
  <si>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</si>
  <si>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</si>
  <si>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</si>
  <si>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</si>
  <si>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</si>
  <si>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</si>
  <si>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</si>
  <si>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</si>
  <si>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</si>
  <si>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</si>
  <si>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</si>
  <si>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</si>
  <si>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</si>
  <si>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</si>
  <si>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</si>
  <si>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</si>
  <si>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</si>
  <si>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</si>
  <si>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</si>
  <si>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</si>
  <si>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</si>
  <si>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</si>
  <si>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</si>
  <si>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</si>
  <si>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</si>
  <si>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</si>
  <si>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</si>
  <si>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</si>
  <si>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</si>
  <si>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</si>
  <si>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</si>
  <si>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</si>
  <si>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</si>
  <si>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</si>
  <si>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</si>
  <si>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</si>
  <si>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</si>
  <si>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</si>
  <si>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</si>
  <si>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</si>
  <si>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</si>
  <si>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</si>
  <si>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</si>
  <si>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</si>
  <si>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</si>
  <si>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</si>
  <si>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</si>
  <si>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</si>
  <si>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</si>
  <si>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</si>
  <si>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</si>
  <si>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</si>
  <si>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</si>
  <si>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</si>
  <si>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</si>
  <si>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</si>
  <si>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</si>
  <si>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</si>
  <si>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</si>
  <si>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</si>
  <si>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</si>
  <si>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</si>
  <si>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</si>
  <si>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</si>
  <si>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</si>
  <si>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</si>
  <si>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</si>
  <si>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</si>
  <si>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</si>
  <si>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</si>
  <si>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</si>
  <si>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</si>
  <si>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</si>
  <si>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</si>
  <si>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</si>
  <si>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</si>
  <si>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</si>
  <si>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</si>
  <si>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</si>
  <si>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</si>
  <si>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</si>
  <si>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</si>
  <si>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</si>
  <si>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</si>
  <si>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</si>
  <si>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</si>
  <si>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</si>
  <si>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</si>
  <si>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</si>
  <si>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</si>
  <si>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</si>
  <si>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</si>
  <si>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</si>
  <si>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</si>
  <si>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</si>
  <si>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</si>
  <si>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</si>
  <si>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</si>
  <si>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</si>
  <si>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</si>
  <si>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</si>
  <si>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</si>
  <si>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</si>
  <si>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</si>
  <si>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</si>
  <si>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</si>
  <si>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</si>
  <si>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</si>
  <si>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</si>
  <si>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</si>
  <si>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</si>
  <si>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</si>
  <si>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</si>
  <si>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</si>
  <si>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</si>
  <si>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</si>
  <si>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</si>
  <si>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</si>
  <si>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</si>
  <si>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</si>
  <si>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</si>
  <si>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</si>
  <si>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</si>
  <si>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</si>
  <si>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</si>
  <si>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</si>
  <si>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</si>
  <si>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</si>
  <si>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</si>
  <si>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</si>
  <si>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</si>
  <si>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</si>
  <si>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</si>
  <si>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</si>
  <si>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</si>
  <si>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</si>
  <si>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</si>
  <si>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</si>
  <si>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</si>
  <si>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</si>
  <si>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</si>
  <si>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</si>
  <si>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</si>
  <si>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</si>
  <si>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</si>
  <si>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</si>
  <si>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</si>
  <si>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</si>
  <si>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</si>
  <si>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</si>
  <si>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</si>
  <si>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</si>
  <si>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</si>
  <si>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</si>
  <si>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</si>
  <si>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</si>
  <si>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</si>
  <si>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</si>
  <si>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</si>
  <si>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</si>
  <si>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</si>
  <si>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</si>
  <si>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</si>
  <si>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</si>
  <si>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</si>
  <si>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</si>
  <si>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</si>
  <si>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</si>
  <si>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</si>
  <si>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</si>
  <si>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</si>
  <si>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</si>
  <si>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</si>
  <si>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</si>
  <si>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</si>
  <si>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</si>
  <si>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</si>
  <si>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</si>
  <si>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</si>
  <si>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</si>
  <si>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</si>
  <si>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</si>
  <si>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</si>
  <si>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</si>
  <si>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</si>
  <si>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</si>
  <si>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</si>
  <si>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</si>
  <si>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</si>
  <si>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</si>
  <si>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</si>
  <si>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</si>
  <si>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</si>
  <si>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</si>
  <si>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</si>
  <si>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</si>
  <si>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</si>
  <si>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</si>
  <si>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</si>
  <si>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</si>
  <si>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</si>
  <si>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</si>
  <si>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</si>
  <si>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</si>
  <si>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</si>
  <si>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</si>
  <si>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</si>
  <si>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</si>
  <si>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</si>
  <si>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</si>
  <si>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</si>
  <si>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</si>
  <si>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</si>
  <si>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</si>
  <si>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</si>
  <si>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</si>
  <si>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</si>
  <si>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</si>
  <si>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</si>
  <si>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</si>
  <si>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</si>
  <si>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</si>
  <si>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</si>
  <si>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</si>
  <si>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</si>
  <si>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</si>
  <si>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</si>
  <si>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</si>
  <si>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</si>
  <si>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</si>
  <si>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</si>
  <si>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</si>
  <si>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</si>
  <si>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</si>
  <si>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</si>
  <si>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</si>
  <si>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</si>
  <si>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</si>
  <si>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</si>
  <si>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</si>
  <si>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</si>
  <si>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</si>
  <si>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</si>
  <si>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</si>
  <si>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</si>
  <si>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</si>
  <si>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</si>
  <si>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</si>
  <si>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</si>
  <si>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</si>
  <si>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</si>
  <si>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</si>
  <si>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</si>
  <si>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</si>
  <si>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</si>
  <si>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</si>
  <si>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</si>
  <si>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</si>
  <si>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</si>
  <si>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</si>
  <si>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</si>
  <si>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</si>
  <si>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</si>
  <si>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</si>
  <si>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</si>
  <si>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</si>
  <si>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</si>
  <si>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</si>
  <si>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</si>
  <si>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</si>
  <si>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</si>
  <si>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</si>
  <si>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</si>
  <si>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</si>
  <si>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</si>
  <si>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</si>
  <si>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</si>
  <si>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</si>
  <si>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</si>
  <si>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</si>
  <si>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</si>
  <si>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</si>
  <si>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</si>
  <si>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</si>
  <si>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</si>
  <si>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</si>
  <si>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</si>
  <si>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</si>
  <si>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</si>
  <si>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</si>
  <si>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</si>
  <si>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</si>
  <si>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</si>
  <si>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</si>
  <si>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</si>
  <si>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</si>
  <si>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</si>
  <si>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</si>
  <si>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</si>
  <si>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</si>
  <si>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</si>
  <si>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</si>
  <si>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</si>
  <si>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</si>
  <si>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</si>
  <si>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</si>
  <si>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</si>
  <si>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</si>
  <si>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</si>
  <si>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</si>
  <si>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</si>
  <si>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</si>
  <si>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</si>
  <si>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</si>
  <si>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</si>
  <si>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</si>
  <si>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</si>
  <si>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</si>
  <si>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</si>
  <si>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</si>
  <si>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</si>
  <si>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</si>
  <si>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</si>
  <si>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</si>
  <si>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</si>
  <si>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</si>
  <si>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</si>
  <si>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</si>
  <si>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</si>
  <si>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</si>
  <si>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</si>
  <si>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</si>
  <si>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</si>
  <si>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</si>
  <si>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</si>
  <si>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</si>
  <si>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</si>
  <si>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</si>
  <si>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</si>
  <si>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</si>
  <si>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</si>
  <si>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</si>
  <si>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</si>
  <si>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</si>
  <si>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</si>
  <si>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</si>
  <si>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</si>
  <si>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</si>
  <si>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</si>
  <si>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</si>
  <si>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</si>
  <si>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</si>
  <si>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</si>
  <si>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</si>
  <si>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</si>
  <si>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</si>
  <si>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</si>
  <si>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</si>
  <si>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</si>
  <si>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</si>
  <si>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</si>
  <si>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</si>
  <si>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</si>
  <si>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</si>
  <si>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</si>
  <si>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</si>
  <si>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</si>
  <si>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</si>
  <si>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</si>
  <si>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</si>
  <si>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</si>
  <si>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</si>
  <si>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</si>
  <si>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</si>
  <si>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</si>
  <si>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</si>
  <si>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</si>
  <si>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</si>
  <si>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</si>
  <si>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</si>
  <si>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</si>
  <si>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</si>
  <si>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</si>
  <si>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</si>
  <si>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</si>
  <si>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</si>
  <si>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</si>
  <si>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</si>
  <si>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</si>
  <si>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</si>
  <si>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</si>
  <si>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</si>
  <si>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</si>
  <si>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</si>
  <si>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</si>
  <si>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</si>
  <si>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</si>
  <si>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</si>
  <si>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</si>
  <si>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</si>
  <si>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</si>
  <si>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</si>
  <si>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</si>
  <si>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</si>
  <si>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</si>
  <si>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</si>
  <si>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</si>
  <si>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</si>
  <si>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</si>
  <si>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</si>
  <si>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</si>
  <si>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</si>
  <si>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</si>
  <si>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</si>
  <si>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</si>
  <si>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</si>
  <si>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</si>
  <si>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</si>
  <si>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</si>
  <si>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</si>
  <si>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</si>
  <si>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</si>
  <si>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</si>
  <si>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</si>
  <si>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</si>
  <si>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</si>
  <si>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</si>
  <si>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</si>
  <si>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</si>
  <si>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</si>
  <si>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</si>
  <si>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</si>
  <si>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</si>
  <si>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</si>
  <si>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</si>
  <si>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</si>
  <si>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</si>
  <si>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</si>
  <si>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</si>
  <si>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</si>
  <si>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</si>
  <si>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</si>
  <si>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</si>
  <si>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</si>
  <si>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</si>
  <si>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</si>
  <si>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</si>
  <si>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</si>
  <si>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</si>
  <si>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</si>
  <si>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</si>
  <si>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</si>
  <si>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</si>
  <si>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</si>
  <si>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</si>
  <si>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</si>
  <si>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</si>
  <si>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</si>
  <si>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</si>
  <si>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</si>
  <si>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</si>
  <si>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</si>
  <si>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</si>
  <si>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</si>
  <si>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</si>
  <si>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</si>
  <si>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</si>
  <si>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</si>
  <si>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</si>
  <si>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</si>
  <si>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</si>
  <si>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</si>
  <si>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</si>
  <si>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</si>
  <si>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</si>
  <si>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</si>
  <si>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</si>
  <si>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</si>
  <si>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</si>
  <si>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</si>
  <si>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</si>
  <si>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</si>
  <si>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</si>
  <si>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</si>
  <si>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</si>
  <si>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</si>
  <si>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</si>
  <si>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</si>
  <si>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</si>
  <si>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</si>
  <si>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</si>
  <si>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</si>
  <si>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</si>
  <si>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</si>
  <si>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</si>
  <si>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</si>
  <si>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</si>
  <si>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</si>
  <si>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</si>
  <si>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</si>
  <si>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</si>
  <si>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</si>
  <si>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</si>
  <si>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</si>
  <si>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</si>
  <si>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</si>
  <si>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</si>
  <si>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</si>
  <si>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</si>
  <si>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</si>
  <si>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</si>
  <si>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</si>
  <si>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</si>
  <si>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</si>
  <si>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</si>
  <si>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</si>
  <si>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</si>
  <si>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</si>
  <si>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</si>
  <si>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</si>
  <si>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</si>
  <si>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</si>
  <si>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</si>
  <si>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</si>
  <si>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</si>
  <si>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</si>
  <si>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</si>
  <si>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</si>
  <si>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</si>
  <si>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</si>
  <si>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</si>
  <si>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</si>
  <si>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</si>
  <si>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</si>
  <si>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</si>
  <si>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</si>
  <si>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</si>
  <si>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</si>
  <si>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</si>
  <si>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</si>
  <si>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</si>
  <si>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</si>
  <si>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</si>
  <si>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</si>
  <si>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</si>
  <si>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</si>
  <si>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</si>
  <si>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</si>
  <si>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</si>
  <si>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</si>
  <si>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</si>
  <si>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</si>
  <si>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</si>
  <si>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</si>
  <si>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</si>
  <si>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</si>
  <si>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</si>
  <si>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</si>
  <si>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</si>
  <si>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</si>
  <si>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</si>
  <si>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</si>
  <si>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</si>
  <si>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</si>
  <si>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</si>
  <si>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</si>
  <si>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</si>
  <si>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</si>
  <si>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</si>
  <si>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</si>
  <si>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</si>
  <si>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</si>
  <si>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</si>
  <si>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</si>
  <si>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</si>
  <si>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</si>
  <si>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</si>
  <si>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</si>
  <si>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</si>
  <si>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</si>
  <si>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</si>
  <si>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</si>
  <si>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</si>
  <si>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</si>
  <si>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</si>
  <si>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</si>
  <si>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</si>
  <si>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</si>
  <si>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</si>
  <si>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</si>
  <si>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</si>
  <si>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</si>
  <si>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</si>
  <si>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</si>
  <si>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</si>
  <si>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</si>
  <si>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</si>
  <si>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</si>
  <si>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</si>
  <si>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</si>
  <si>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</si>
  <si>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</si>
  <si>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</si>
  <si>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</si>
  <si>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</si>
  <si>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</si>
  <si>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</si>
  <si>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</si>
  <si>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</si>
  <si>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</si>
  <si>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</si>
  <si>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</si>
  <si>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</si>
  <si>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</si>
  <si>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</si>
  <si>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</si>
  <si>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</si>
  <si>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</si>
  <si>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</si>
  <si>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</si>
  <si>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</si>
  <si>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</si>
  <si>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</si>
  <si>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</si>
  <si>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</si>
  <si>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</si>
  <si>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</si>
  <si>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</si>
  <si>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</si>
  <si>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</si>
  <si>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</si>
  <si>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</si>
  <si>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</si>
  <si>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</si>
  <si>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</si>
  <si>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</si>
  <si>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</si>
  <si>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</si>
  <si>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</si>
  <si>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</si>
  <si>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</si>
  <si>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</si>
  <si>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</si>
  <si>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</si>
  <si>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</si>
  <si>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</si>
  <si>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</si>
  <si>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</si>
  <si>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</si>
  <si>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</si>
  <si>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</si>
  <si>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</si>
  <si>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</si>
  <si>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</si>
  <si>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</si>
  <si>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</si>
  <si>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</si>
  <si>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</si>
  <si>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</si>
  <si>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</si>
  <si>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</si>
  <si>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</si>
  <si>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</si>
  <si>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</si>
  <si>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</si>
  <si>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</si>
  <si>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</si>
  <si>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</si>
  <si>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</si>
  <si>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</si>
  <si>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</si>
  <si>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</si>
  <si>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</si>
  <si>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</si>
  <si>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</si>
  <si>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</si>
  <si>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</si>
  <si>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</si>
  <si>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</si>
  <si>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</si>
  <si>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</si>
  <si>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</si>
  <si>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</si>
  <si>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</si>
  <si>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</si>
  <si>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</si>
  <si>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</si>
  <si>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</si>
  <si>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</si>
  <si>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</si>
  <si>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</si>
  <si>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</si>
  <si>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</si>
  <si>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</si>
  <si>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</si>
  <si>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</si>
  <si>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</si>
  <si>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</si>
  <si>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</si>
  <si>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</si>
  <si>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</si>
  <si>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</si>
  <si>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</si>
  <si>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</si>
  <si>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</si>
  <si>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</si>
  <si>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</si>
  <si>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</si>
  <si>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</si>
  <si>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</si>
  <si>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</si>
  <si>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</si>
  <si>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</si>
  <si>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</si>
  <si>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</si>
  <si>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</si>
  <si>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</si>
  <si>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</si>
  <si>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</si>
  <si>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</si>
  <si>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</si>
  <si>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</si>
  <si>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</si>
  <si>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</si>
  <si>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</si>
  <si>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</si>
  <si>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</si>
  <si>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</si>
  <si>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</si>
  <si>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</si>
  <si>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</si>
  <si>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</si>
  <si>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</si>
  <si>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</si>
  <si>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</si>
  <si>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</si>
  <si>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</si>
  <si>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</si>
  <si>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</si>
  <si>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</si>
  <si>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</si>
  <si>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</si>
  <si>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</si>
  <si>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</si>
  <si>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</si>
  <si>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</si>
  <si>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</si>
  <si>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</si>
  <si>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</si>
  <si>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</si>
  <si>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</si>
  <si>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</si>
  <si>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</si>
  <si>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</si>
  <si>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</si>
  <si>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</si>
  <si>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</si>
  <si>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</si>
  <si>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</si>
  <si>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</si>
  <si>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</si>
  <si>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</si>
  <si>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</si>
  <si>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</si>
  <si>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</si>
  <si>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</si>
  <si>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</si>
  <si>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</si>
  <si>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</si>
  <si>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</si>
  <si>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</si>
  <si>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</si>
  <si>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</si>
  <si>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</si>
  <si>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</si>
  <si>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</si>
  <si>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</si>
  <si>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</si>
  <si>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</si>
  <si>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</si>
  <si>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</si>
  <si>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</si>
  <si>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</si>
  <si>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</si>
  <si>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</si>
  <si>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</si>
  <si>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</si>
  <si>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</si>
  <si>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</si>
  <si>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</si>
  <si>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</si>
  <si>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</si>
  <si>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</si>
  <si>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</si>
  <si>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</si>
  <si>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</si>
  <si>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</si>
  <si>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</si>
  <si>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</si>
  <si>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</si>
  <si>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</si>
  <si>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</si>
  <si>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</si>
  <si>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</si>
  <si>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</si>
  <si>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</si>
  <si>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</si>
  <si>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</si>
  <si>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</si>
  <si>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</si>
  <si>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</si>
  <si>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</si>
  <si>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</si>
  <si>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</si>
  <si>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</si>
  <si>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</si>
  <si>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</si>
  <si>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</si>
  <si>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</si>
  <si>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</si>
  <si>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</si>
  <si>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</si>
  <si>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</si>
  <si>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</si>
  <si>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</si>
  <si>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</si>
  <si>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</si>
  <si>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</si>
  <si>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</si>
  <si>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</si>
  <si>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</si>
  <si>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</si>
  <si>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</si>
  <si>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</si>
  <si>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</si>
  <si>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</si>
  <si>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</si>
  <si>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</si>
  <si>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</si>
  <si>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</si>
  <si>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</si>
  <si>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</si>
  <si>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</si>
  <si>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</si>
  <si>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</si>
  <si>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</si>
  <si>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</si>
  <si>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</si>
  <si>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</si>
  <si>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</si>
  <si>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</si>
  <si>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</si>
  <si>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</si>
  <si>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</si>
  <si>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</si>
  <si>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</si>
  <si>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</si>
  <si>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</si>
  <si>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</si>
  <si>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</si>
  <si>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</si>
  <si>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</si>
  <si>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</si>
  <si>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</si>
  <si>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</si>
  <si>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</si>
  <si>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</si>
  <si>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</si>
  <si>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</si>
  <si>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</si>
  <si>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</si>
  <si>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</si>
  <si>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</si>
  <si>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</si>
  <si>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</si>
  <si>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</si>
  <si>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</si>
  <si>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</si>
  <si>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</si>
  <si>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</si>
  <si>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</si>
  <si>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</si>
  <si>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</si>
  <si>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</si>
  <si>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</si>
  <si>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</si>
  <si>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</si>
  <si>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</si>
  <si>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</si>
  <si>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</si>
  <si>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</si>
  <si>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</si>
  <si>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</si>
  <si>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</si>
  <si>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</si>
  <si>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</si>
  <si>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</si>
  <si>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</si>
  <si>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</si>
  <si>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</si>
  <si>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</si>
  <si>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</si>
  <si>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</si>
  <si>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</si>
  <si>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</si>
  <si>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</si>
  <si>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</si>
  <si>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</si>
  <si>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</si>
  <si>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</si>
  <si>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</si>
  <si>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</si>
  <si>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</si>
  <si>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</si>
  <si>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</si>
  <si>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</si>
  <si>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</si>
  <si>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</si>
  <si>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</si>
  <si>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</si>
  <si>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</si>
  <si>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</si>
  <si>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</si>
  <si>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</si>
  <si>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</si>
  <si>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</si>
  <si>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</si>
  <si>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</si>
  <si>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</si>
  <si>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</si>
  <si>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</si>
  <si>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</si>
  <si>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</si>
  <si>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</si>
  <si>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</si>
  <si>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</si>
  <si>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</si>
  <si>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</si>
  <si>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</si>
  <si>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</si>
  <si>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</si>
  <si>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</si>
  <si>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</si>
  <si>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</si>
  <si>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</si>
  <si>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</si>
  <si>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</si>
  <si>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</si>
  <si>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</si>
  <si>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</si>
  <si>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</si>
  <si>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</si>
  <si>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</si>
  <si>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</si>
  <si>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</si>
  <si>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</si>
  <si>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</si>
  <si>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</si>
  <si>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</si>
  <si>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</si>
  <si>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</si>
  <si>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</si>
  <si>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</si>
  <si>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</si>
  <si>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</si>
  <si>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</si>
  <si>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</si>
  <si>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</si>
  <si>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</si>
  <si>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</si>
  <si>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</si>
  <si>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</si>
  <si>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</si>
  <si>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</si>
  <si>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</si>
  <si>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</si>
  <si>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</si>
  <si>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</si>
  <si>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</si>
  <si>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</si>
  <si>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</si>
  <si>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</si>
  <si>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</si>
  <si>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</si>
  <si>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</si>
  <si>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</si>
  <si>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</si>
  <si>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</si>
  <si>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</si>
  <si>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</si>
  <si>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</si>
  <si>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</si>
  <si>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</si>
  <si>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</si>
  <si>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</si>
  <si>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</si>
  <si>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</si>
  <si>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</si>
  <si>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</si>
  <si>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</si>
  <si>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</si>
  <si>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</si>
  <si>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</si>
  <si>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</si>
  <si>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</si>
  <si>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</si>
  <si>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</si>
  <si>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</si>
  <si>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</si>
  <si>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</si>
  <si>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</si>
  <si>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</si>
  <si>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</si>
  <si>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</si>
  <si>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</si>
  <si>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</si>
  <si>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</si>
  <si>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</si>
  <si>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</si>
  <si>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</si>
  <si>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</si>
  <si>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</si>
  <si>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</si>
  <si>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</si>
  <si>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</si>
  <si>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</si>
  <si>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</si>
  <si>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</si>
  <si>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</si>
  <si>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</si>
  <si>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</si>
  <si>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</si>
  <si>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</si>
  <si>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</si>
  <si>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</si>
  <si>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</si>
  <si>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</si>
  <si>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</si>
  <si>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</si>
  <si>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</si>
  <si>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</si>
  <si>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</si>
  <si>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</si>
  <si>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</si>
  <si>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</si>
  <si>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</si>
  <si>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</si>
  <si>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</si>
  <si>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</si>
  <si>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</si>
  <si>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</si>
  <si>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</si>
  <si>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</si>
  <si>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</si>
  <si>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</si>
  <si>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</si>
  <si>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</si>
  <si>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</si>
  <si>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</si>
  <si>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</si>
  <si>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</si>
  <si>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</si>
  <si>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</si>
  <si>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</si>
  <si>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</si>
  <si>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</si>
  <si>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</si>
  <si>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</si>
  <si>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</si>
  <si>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</si>
  <si>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</si>
  <si>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</si>
  <si>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</si>
  <si>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</si>
  <si>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</si>
  <si>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</si>
  <si>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</si>
  <si>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</si>
  <si>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</si>
  <si>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</si>
  <si>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</si>
  <si>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</si>
  <si>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</si>
  <si>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</si>
  <si>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</si>
  <si>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</si>
  <si>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</si>
  <si>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</si>
  <si>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</si>
  <si>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</si>
  <si>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</si>
  <si>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</si>
  <si>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</si>
  <si>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</si>
  <si>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</si>
  <si>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</si>
  <si>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</si>
  <si>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</si>
  <si>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</si>
  <si>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</si>
  <si>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</si>
  <si>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</si>
  <si>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</si>
  <si>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</si>
  <si>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</si>
  <si>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</si>
  <si>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</si>
  <si>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</si>
  <si>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</si>
  <si>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</si>
  <si>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</si>
  <si>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</si>
  <si>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</si>
  <si>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</si>
  <si>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</si>
  <si>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</si>
  <si>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</si>
  <si>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</si>
  <si>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</si>
  <si>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</si>
  <si>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</si>
  <si>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</si>
  <si>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</si>
  <si>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</si>
  <si>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</si>
  <si>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</si>
  <si>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</si>
  <si>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</si>
  <si>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</si>
  <si>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</si>
  <si>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</si>
  <si>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</si>
  <si>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</si>
  <si>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</si>
  <si>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</si>
  <si>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</si>
  <si>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</si>
  <si>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</si>
  <si>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</si>
  <si>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</si>
  <si>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</si>
  <si>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</si>
  <si>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</si>
  <si>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</si>
  <si>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</si>
  <si>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</si>
  <si>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</si>
  <si>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</si>
  <si>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</si>
  <si>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</si>
  <si>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</si>
  <si>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</si>
  <si>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</si>
  <si>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</si>
  <si>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</si>
  <si>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</si>
  <si>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</si>
  <si>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</si>
  <si>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</si>
  <si>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</si>
  <si>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</si>
  <si>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</si>
  <si>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</si>
  <si>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</si>
  <si>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</si>
  <si>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</si>
  <si>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</si>
  <si>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</si>
  <si>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</si>
  <si>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</si>
  <si>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</si>
  <si>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</si>
  <si>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</si>
  <si>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</si>
  <si>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</si>
  <si>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</si>
  <si>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</si>
  <si>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</si>
  <si>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</si>
  <si>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</si>
  <si>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</si>
  <si>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</si>
  <si>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</si>
  <si>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</si>
  <si>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</si>
  <si>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</si>
  <si>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</si>
  <si>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</si>
  <si>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</si>
  <si>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</si>
  <si>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</si>
  <si>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</si>
  <si>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</si>
  <si>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</si>
  <si>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</si>
  <si>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</si>
  <si>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</si>
  <si>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</si>
  <si>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</si>
  <si>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</si>
  <si>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</si>
  <si>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</si>
  <si>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</si>
  <si>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</si>
  <si>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</si>
  <si>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</si>
  <si>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</si>
  <si>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</si>
  <si>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</si>
  <si>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</si>
  <si>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</si>
  <si>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</si>
  <si>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</si>
  <si>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</si>
  <si>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</si>
  <si>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</si>
  <si>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</si>
  <si>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</si>
  <si>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</si>
  <si>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</si>
  <si>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</si>
  <si>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</si>
  <si>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</si>
  <si>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</si>
  <si>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</si>
  <si>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</si>
  <si>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</si>
  <si>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</si>
  <si>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</si>
  <si>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</si>
  <si>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</si>
  <si>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</si>
  <si>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</si>
  <si>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</si>
  <si>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</si>
  <si>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</si>
  <si>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</si>
  <si>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</si>
  <si>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</si>
  <si>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</si>
  <si>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</si>
  <si>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</si>
  <si>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</si>
  <si>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</si>
  <si>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</si>
  <si>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</si>
  <si>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</si>
  <si>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</si>
  <si>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</si>
  <si>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</si>
  <si>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</si>
  <si>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</si>
  <si>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</si>
  <si>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</si>
  <si>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</si>
  <si>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</si>
  <si>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</si>
  <si>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</si>
  <si>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</si>
  <si>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</si>
  <si>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</si>
  <si>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</si>
  <si>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</si>
  <si>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</si>
  <si>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</si>
  <si>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</si>
  <si>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</si>
  <si>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</si>
  <si>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</si>
  <si>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</si>
  <si>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</si>
  <si>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</si>
  <si>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</si>
  <si>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</si>
  <si>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</si>
  <si>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</si>
  <si>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</si>
  <si>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</si>
  <si>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</si>
  <si>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</si>
  <si>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</si>
  <si>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</si>
  <si>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</si>
  <si>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</si>
  <si>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</si>
  <si>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</si>
  <si>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</si>
  <si>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</si>
  <si>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</si>
  <si>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</si>
  <si>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</si>
  <si>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</si>
  <si>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</si>
  <si>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</si>
  <si>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</si>
  <si>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</si>
  <si>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</si>
  <si>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</si>
  <si>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</si>
  <si>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</si>
  <si>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</si>
  <si>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</si>
  <si>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</si>
  <si>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</si>
  <si>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</si>
  <si>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</si>
  <si>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</si>
  <si>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</si>
  <si>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</si>
  <si>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</si>
  <si>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</si>
  <si>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</si>
  <si>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</si>
  <si>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</si>
  <si>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</si>
  <si>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</si>
  <si>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</si>
  <si>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</si>
  <si>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</si>
  <si>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</si>
  <si>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</si>
  <si>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</si>
  <si>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</si>
  <si>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</si>
  <si>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</si>
  <si>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</si>
  <si>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</si>
  <si>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</si>
  <si>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</si>
  <si>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</si>
  <si>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</si>
  <si>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</si>
  <si>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</si>
  <si>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</si>
  <si>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</si>
  <si>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</si>
  <si>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</si>
  <si>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</si>
  <si>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</si>
  <si>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</si>
  <si>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</si>
  <si>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</si>
  <si>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</si>
  <si>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</si>
  <si>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</si>
  <si>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</si>
  <si>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</si>
  <si>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</si>
  <si>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</si>
  <si>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</si>
  <si>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</si>
  <si>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</si>
  <si>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</si>
  <si>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</si>
  <si>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</si>
  <si>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</si>
  <si>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</si>
  <si>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</si>
  <si>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</si>
  <si>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</si>
  <si>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</si>
  <si>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</si>
  <si>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</si>
  <si>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</si>
  <si>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</si>
  <si>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</si>
  <si>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</si>
  <si>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</si>
  <si>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</si>
  <si>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</si>
  <si>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</si>
  <si>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</si>
  <si>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</si>
  <si>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</si>
  <si>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</si>
  <si>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</si>
  <si>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</si>
  <si>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</si>
  <si>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</si>
  <si>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</si>
  <si>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</si>
  <si>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</si>
  <si>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</si>
  <si>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</si>
  <si>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</si>
  <si>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</si>
  <si>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</si>
  <si>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</si>
  <si>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</si>
  <si>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</si>
  <si>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</si>
  <si>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</si>
  <si>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</si>
  <si>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</si>
  <si>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</si>
  <si>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</si>
  <si>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</si>
  <si>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</si>
  <si>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</si>
  <si>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</si>
  <si>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</si>
  <si>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</si>
  <si>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</si>
  <si>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</si>
  <si>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</si>
  <si>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</si>
  <si>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</si>
  <si>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</si>
  <si>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</si>
  <si>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</si>
  <si>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</si>
  <si>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</si>
  <si>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</si>
  <si>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</si>
  <si>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</si>
  <si>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</si>
  <si>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</si>
  <si>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</si>
  <si>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</si>
  <si>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</si>
  <si>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</si>
  <si>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</si>
  <si>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</si>
  <si>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</si>
  <si>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</si>
  <si>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</si>
  <si>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</si>
  <si>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</si>
  <si>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</si>
  <si>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</si>
  <si>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</si>
  <si>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</si>
  <si>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</si>
  <si>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</si>
  <si>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</si>
  <si>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</si>
  <si>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</si>
  <si>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</si>
  <si>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</si>
  <si>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</si>
  <si>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</si>
  <si>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</si>
  <si>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</si>
  <si>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</si>
  <si>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</si>
  <si>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</si>
  <si>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</si>
  <si>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</si>
  <si>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</si>
  <si>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</si>
  <si>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</si>
  <si>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</si>
  <si>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</si>
  <si>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</si>
  <si>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</si>
  <si>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</si>
  <si>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</si>
  <si>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</si>
  <si>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</si>
  <si>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</si>
  <si>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</si>
  <si>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</si>
  <si>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</si>
  <si>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</si>
  <si>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</si>
  <si>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</si>
  <si>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</si>
  <si>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</si>
  <si>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</si>
  <si>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</si>
  <si>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</si>
  <si>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</si>
  <si>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</si>
  <si>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</si>
  <si>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</si>
  <si>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</si>
  <si>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</si>
  <si>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</si>
  <si>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</si>
  <si>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</si>
  <si>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</si>
  <si>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</si>
  <si>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</si>
  <si>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</si>
  <si>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</si>
  <si>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</si>
  <si>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</si>
  <si>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</si>
  <si>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</si>
  <si>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</si>
  <si>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</si>
  <si>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</si>
  <si>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</si>
  <si>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</si>
  <si>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</si>
  <si>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</si>
  <si>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</si>
  <si>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</si>
  <si>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</si>
  <si>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</si>
  <si>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</si>
  <si>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</si>
  <si>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</si>
  <si>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</si>
  <si>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</si>
  <si>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</si>
  <si>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</si>
  <si>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</si>
  <si>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</si>
  <si>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</si>
  <si>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</si>
  <si>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</si>
  <si>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</si>
  <si>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</si>
  <si>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</si>
  <si>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</si>
  <si>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</si>
  <si>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</si>
  <si>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</si>
  <si>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</si>
  <si>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</si>
  <si>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</si>
  <si>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</si>
  <si>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</si>
  <si>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</si>
  <si>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</si>
  <si>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</si>
  <si>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</si>
  <si>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</si>
  <si>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</si>
  <si>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</si>
  <si>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</si>
  <si>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</si>
  <si>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</si>
  <si>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</si>
  <si>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</si>
  <si>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</si>
  <si>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</si>
  <si>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</si>
  <si>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</si>
  <si>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</si>
  <si>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</si>
  <si>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</si>
  <si>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</si>
  <si>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</si>
  <si>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</si>
  <si>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</si>
  <si>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</si>
  <si>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</si>
  <si>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</si>
  <si>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</si>
  <si>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</si>
  <si>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</si>
  <si>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</si>
  <si>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</si>
  <si>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</si>
  <si>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</si>
  <si>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</si>
  <si>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</si>
  <si>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</si>
  <si>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</si>
  <si>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</si>
  <si>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</si>
  <si>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</si>
  <si>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</si>
  <si>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</si>
  <si>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</si>
  <si>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</si>
  <si>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</si>
  <si>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</si>
  <si>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</si>
  <si>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</si>
  <si>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</si>
  <si>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</si>
  <si>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</si>
  <si>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</si>
  <si>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</si>
  <si>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</si>
  <si>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</si>
  <si>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</si>
  <si>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</si>
  <si>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</si>
  <si>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</si>
  <si>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</si>
  <si>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</si>
  <si>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</si>
  <si>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</si>
  <si>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</si>
  <si>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</si>
  <si>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</si>
  <si>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</si>
  <si>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</si>
  <si>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</si>
  <si>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</si>
  <si>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</si>
  <si>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</si>
  <si>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</si>
  <si>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</si>
  <si>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</si>
  <si>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</si>
  <si>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</si>
  <si>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</si>
  <si>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</si>
  <si>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</si>
  <si>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</si>
  <si>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</si>
  <si>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</si>
  <si>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</si>
  <si>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</si>
  <si>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</si>
  <si>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</si>
  <si>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</si>
  <si>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</si>
  <si>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</si>
  <si>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</si>
  <si>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</si>
  <si>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</si>
  <si>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</si>
  <si>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</si>
  <si>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</si>
  <si>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</si>
  <si>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</si>
  <si>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</si>
  <si>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</si>
  <si>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</si>
  <si>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</si>
  <si>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</si>
  <si>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</si>
  <si>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</si>
  <si>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</si>
  <si>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</si>
  <si>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</si>
  <si>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</si>
  <si>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</si>
  <si>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</si>
  <si>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</si>
  <si>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</si>
  <si>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</si>
  <si>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</si>
  <si>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</si>
  <si>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</si>
  <si>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</si>
  <si>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</si>
  <si>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</si>
  <si>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</si>
  <si>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</si>
  <si>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</si>
  <si>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</si>
  <si>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</si>
  <si>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</si>
  <si>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</si>
  <si>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</si>
  <si>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</si>
  <si>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</si>
  <si>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</si>
  <si>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</si>
  <si>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</si>
  <si>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</si>
  <si>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</si>
  <si>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</si>
  <si>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</si>
  <si>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</si>
  <si>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</si>
  <si>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</si>
  <si>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</si>
  <si>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</si>
  <si>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</si>
  <si>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</si>
  <si>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</si>
  <si>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</si>
  <si>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</si>
  <si>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</si>
  <si>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</si>
  <si>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</si>
  <si>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</si>
  <si>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</si>
  <si>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</si>
  <si>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</si>
  <si>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</si>
  <si>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</si>
  <si>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</si>
  <si>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</si>
  <si>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</si>
  <si>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</si>
  <si>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</si>
  <si>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</si>
  <si>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</si>
  <si>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</si>
  <si>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</si>
  <si>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</si>
  <si>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</si>
  <si>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</si>
  <si>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</si>
  <si>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</si>
  <si>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</si>
  <si>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</si>
  <si>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</si>
  <si>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</si>
  <si>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</si>
  <si>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</si>
  <si>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</si>
  <si>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</si>
  <si>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</si>
  <si>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</si>
  <si>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</si>
  <si>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</si>
  <si>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</si>
  <si>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</si>
  <si>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</si>
  <si>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</si>
  <si>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</si>
  <si>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</si>
  <si>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</si>
  <si>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</si>
  <si>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</si>
  <si>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</si>
  <si>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</si>
  <si>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</si>
  <si>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</si>
  <si>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</si>
  <si>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</si>
  <si>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</si>
  <si>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</si>
  <si>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</si>
  <si>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</si>
  <si>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</si>
  <si>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</si>
  <si>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</si>
  <si>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</si>
  <si>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</si>
  <si>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</si>
  <si>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</si>
  <si>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</si>
  <si>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</si>
  <si>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</si>
  <si>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</si>
  <si>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</si>
  <si>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</si>
  <si>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</si>
  <si>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</si>
  <si>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</si>
  <si>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</si>
  <si>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</si>
  <si>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</si>
  <si>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</si>
  <si>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</si>
  <si>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</si>
  <si>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</si>
  <si>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</si>
  <si>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</si>
  <si>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</si>
  <si>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</si>
  <si>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</si>
  <si>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</si>
  <si>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</si>
  <si>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</si>
  <si>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</si>
  <si>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</si>
  <si>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</si>
  <si>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</si>
  <si>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</si>
  <si>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</si>
  <si>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</si>
  <si>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</si>
  <si>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</si>
  <si>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</si>
  <si>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</si>
  <si>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</si>
  <si>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</si>
  <si>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</si>
  <si>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</si>
  <si>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</si>
  <si>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</si>
  <si>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</si>
  <si>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</si>
  <si>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</si>
  <si>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</si>
  <si>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</si>
  <si>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</si>
  <si>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</si>
  <si>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</si>
  <si>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</si>
  <si>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</si>
  <si>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</si>
  <si>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</si>
  <si>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</si>
  <si>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</si>
  <si>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</si>
  <si>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</si>
  <si>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</si>
  <si>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</si>
  <si>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</si>
  <si>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</si>
  <si>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</si>
  <si>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</si>
  <si>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</si>
  <si>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</si>
  <si>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</si>
  <si>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</si>
  <si>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</si>
  <si>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</si>
  <si>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</si>
  <si>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</si>
  <si>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</si>
  <si>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</si>
  <si>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</si>
  <si>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</si>
  <si>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</si>
  <si>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</si>
  <si>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</si>
  <si>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</si>
  <si>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</si>
  <si>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</si>
  <si>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</si>
  <si>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</si>
  <si>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</si>
  <si>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</si>
  <si>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</si>
  <si>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</si>
  <si>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</si>
  <si>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</si>
  <si>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</si>
  <si>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</si>
  <si>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</si>
  <si>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</si>
  <si>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</si>
  <si>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</si>
  <si>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</si>
  <si>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</si>
  <si>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</si>
  <si>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</si>
  <si>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</si>
  <si>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</si>
  <si>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</si>
  <si>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</si>
  <si>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</si>
  <si>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</si>
  <si>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</si>
  <si>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</si>
  <si>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</si>
  <si>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</si>
  <si>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</si>
  <si>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</si>
  <si>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</si>
  <si>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</si>
  <si>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</si>
  <si>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</si>
  <si>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</si>
  <si>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</si>
  <si>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</si>
  <si>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</si>
  <si>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</si>
  <si>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</si>
  <si>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</si>
  <si>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</si>
  <si>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</si>
  <si>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</si>
  <si>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</si>
  <si>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</si>
  <si>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</si>
  <si>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</si>
  <si>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</si>
  <si>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</si>
  <si>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</si>
  <si>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</si>
  <si>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</si>
  <si>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</si>
  <si>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</si>
  <si>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</si>
  <si>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</si>
  <si>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</si>
  <si>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</si>
  <si>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</si>
  <si>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</si>
  <si>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</si>
  <si>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</si>
  <si>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</si>
  <si>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</si>
  <si>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</si>
  <si>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</si>
  <si>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</si>
  <si>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</si>
  <si>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</si>
  <si>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</si>
  <si>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</si>
  <si>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</si>
  <si>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</si>
  <si>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</si>
  <si>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</si>
  <si>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</si>
  <si>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</si>
  <si>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</si>
  <si>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</si>
  <si>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</si>
  <si>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</si>
  <si>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</si>
  <si>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</si>
  <si>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</si>
  <si>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</si>
  <si>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</si>
  <si>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</si>
  <si>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</si>
  <si>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</si>
  <si>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</si>
  <si>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</si>
  <si>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</si>
  <si>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</si>
  <si>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</si>
  <si>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</si>
  <si>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</si>
  <si>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</si>
  <si>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</si>
  <si>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</si>
  <si>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</si>
  <si>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</si>
  <si>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</si>
  <si>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</si>
  <si>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</si>
  <si>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</si>
  <si>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</si>
  <si>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</si>
  <si>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</si>
  <si>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</si>
  <si>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</si>
  <si>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</si>
  <si>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</si>
  <si>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</si>
  <si>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</si>
  <si>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</si>
  <si>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</si>
  <si>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</si>
  <si>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</si>
  <si>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</si>
  <si>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</si>
  <si>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</si>
  <si>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</si>
  <si>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</si>
  <si>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</si>
  <si>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</si>
  <si>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</si>
  <si>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</si>
  <si>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</si>
  <si>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</si>
  <si>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</si>
  <si>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</si>
  <si>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</si>
  <si>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</si>
  <si>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</si>
  <si>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</si>
  <si>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</si>
  <si>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</si>
  <si>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</si>
  <si>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</si>
  <si>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</si>
  <si>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</si>
  <si>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</si>
  <si>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</si>
  <si>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</si>
  <si>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</si>
  <si>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</si>
  <si>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</si>
  <si>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</si>
  <si>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</si>
  <si>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</si>
  <si>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</si>
  <si>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</si>
  <si>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</si>
  <si>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</si>
  <si>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</si>
  <si>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</si>
  <si>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</si>
  <si>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</si>
  <si>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</si>
  <si>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</si>
  <si>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</si>
  <si>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</si>
  <si>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</si>
  <si>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</si>
  <si>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</si>
  <si>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</si>
  <si>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</si>
  <si>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</si>
  <si>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</si>
  <si>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</si>
  <si>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</si>
  <si>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</si>
  <si>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</si>
  <si>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</si>
  <si>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</si>
  <si>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</si>
  <si>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</si>
  <si>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</si>
  <si>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</si>
  <si>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</si>
  <si>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</si>
  <si>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</si>
  <si>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</si>
  <si>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</si>
  <si>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</si>
  <si>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</si>
  <si>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</si>
  <si>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</si>
  <si>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</si>
  <si>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</si>
  <si>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</si>
  <si>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</si>
  <si>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</si>
  <si>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</si>
  <si>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</si>
  <si>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</si>
  <si>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</si>
  <si>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</si>
  <si>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</si>
  <si>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</si>
  <si>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</si>
  <si>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</si>
  <si>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</si>
  <si>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</si>
  <si>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</si>
  <si>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</si>
  <si>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</si>
  <si>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</si>
  <si>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</si>
  <si>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</si>
  <si>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</si>
  <si>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</si>
  <si>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</si>
  <si>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</si>
  <si>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</si>
  <si>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</si>
  <si>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</si>
  <si>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</si>
  <si>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</si>
  <si>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</si>
  <si>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</si>
  <si>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</si>
  <si>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</si>
  <si>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</si>
  <si>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</si>
  <si>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</si>
  <si>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</si>
  <si>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</si>
  <si>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</si>
  <si>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</si>
  <si>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</si>
  <si>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</si>
  <si>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</si>
  <si>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</si>
  <si>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</si>
  <si>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</si>
  <si>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</si>
  <si>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</si>
  <si>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</si>
  <si>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</si>
  <si>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</si>
  <si>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</si>
  <si>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</si>
  <si>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</si>
  <si>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</si>
  <si>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</si>
  <si>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</si>
  <si>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</si>
  <si>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</si>
  <si>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</si>
  <si>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</si>
  <si>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</si>
  <si>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</si>
  <si>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</si>
  <si>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</si>
  <si>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</si>
  <si>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</si>
  <si>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</si>
  <si>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</si>
  <si>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</si>
  <si>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</si>
  <si>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</si>
  <si>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</si>
  <si>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</si>
  <si>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</si>
  <si>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</si>
  <si>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</si>
  <si>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</si>
  <si>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</si>
  <si>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</si>
  <si>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</si>
  <si>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</si>
  <si>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</si>
  <si>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</si>
  <si>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</si>
  <si>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</si>
  <si>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</si>
  <si>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</si>
  <si>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</si>
  <si>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</si>
  <si>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</si>
  <si>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</si>
  <si>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</si>
  <si>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</si>
  <si>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</si>
  <si>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</si>
  <si>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</si>
  <si>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</si>
  <si>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</si>
  <si>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</si>
  <si>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</si>
  <si>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</si>
  <si>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</si>
  <si>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</si>
  <si>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</si>
  <si>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</si>
  <si>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</si>
  <si>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</si>
  <si>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</si>
  <si>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</si>
  <si>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</si>
  <si>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</si>
  <si>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</si>
  <si>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</si>
  <si>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</si>
  <si>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</si>
  <si>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</si>
  <si>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</si>
  <si>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</si>
  <si>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</si>
  <si>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</si>
  <si>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</si>
  <si>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</si>
  <si>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</si>
  <si>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</si>
  <si>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</si>
  <si>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</si>
  <si>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</si>
  <si>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</si>
  <si>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</si>
  <si>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</si>
  <si>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</si>
  <si>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</si>
  <si>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</si>
  <si>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</si>
  <si>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</si>
  <si>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</si>
  <si>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</si>
  <si>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</si>
  <si>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</si>
  <si>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</si>
  <si>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</si>
  <si>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</si>
  <si>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</si>
  <si>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</si>
  <si>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</si>
  <si>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</si>
  <si>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</si>
  <si>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</si>
  <si>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</si>
  <si>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</si>
  <si>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</si>
  <si>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</si>
  <si>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</si>
  <si>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</si>
  <si>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</si>
  <si>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</si>
  <si>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</si>
  <si>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</si>
  <si>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</si>
  <si>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</si>
  <si>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</si>
  <si>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</si>
  <si>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</si>
  <si>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</si>
  <si>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</si>
  <si>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</si>
  <si>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</si>
  <si>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</si>
  <si>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</si>
  <si>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</si>
  <si>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</si>
  <si>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</si>
  <si>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</si>
  <si>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</si>
  <si>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</si>
  <si>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</si>
  <si>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</si>
  <si>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</si>
  <si>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</si>
  <si>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</si>
  <si>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</si>
  <si>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</si>
  <si>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</si>
  <si>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</si>
  <si>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</si>
  <si>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</si>
  <si>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</si>
  <si>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</si>
  <si>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</si>
  <si>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</si>
  <si>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</si>
  <si>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</si>
  <si>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</si>
  <si>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</si>
  <si>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</si>
  <si>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</si>
  <si>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</si>
  <si>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</si>
  <si>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</si>
  <si>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</si>
  <si>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</si>
  <si>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</si>
  <si>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</si>
  <si>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</si>
  <si>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</si>
  <si>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</si>
  <si>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</si>
  <si>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</si>
  <si>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</si>
  <si>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</si>
  <si>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</si>
  <si>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</si>
  <si>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</si>
  <si>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</si>
  <si>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</si>
  <si>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</si>
  <si>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</si>
  <si>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</si>
  <si>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</si>
  <si>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</si>
  <si>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</si>
  <si>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</si>
  <si>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</si>
  <si>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</si>
  <si>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</si>
  <si>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</si>
  <si>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</si>
  <si>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</si>
  <si>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</si>
  <si>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</si>
  <si>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</si>
  <si>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</si>
  <si>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</si>
  <si>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</si>
  <si>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</si>
  <si>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</si>
  <si>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</si>
  <si>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</si>
  <si>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</si>
  <si>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</si>
  <si>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</si>
  <si>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</si>
  <si>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</si>
  <si>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</si>
  <si>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</si>
  <si>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</si>
  <si>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</si>
  <si>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</si>
  <si>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</si>
  <si>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</si>
  <si>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</si>
  <si>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</si>
  <si>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</si>
  <si>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</si>
  <si>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</si>
  <si>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</si>
  <si>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</si>
  <si>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</si>
  <si>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</si>
  <si>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</si>
  <si>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</si>
  <si>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</si>
  <si>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</si>
  <si>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</si>
  <si>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</si>
  <si>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</si>
  <si>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</si>
  <si>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</si>
  <si>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</si>
  <si>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</si>
  <si>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</si>
  <si>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</si>
  <si>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</si>
  <si>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</si>
  <si>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</si>
  <si>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</si>
  <si>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</si>
  <si>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</si>
  <si>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</si>
  <si>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</si>
  <si>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</si>
  <si>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</si>
  <si>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</si>
  <si>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</si>
  <si>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</si>
  <si>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</si>
  <si>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</si>
  <si>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</si>
  <si>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</si>
  <si>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</si>
  <si>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</si>
  <si>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</si>
  <si>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</si>
  <si>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</si>
  <si>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</si>
  <si>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</si>
  <si>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</si>
  <si>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</si>
  <si>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</si>
  <si>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</si>
  <si>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</si>
  <si>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</si>
  <si>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</si>
  <si>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</si>
  <si>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</si>
  <si>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</si>
  <si>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</si>
  <si>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</si>
  <si>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</si>
  <si>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</si>
  <si>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</si>
  <si>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</si>
  <si>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</si>
  <si>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</si>
  <si>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</si>
  <si>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</si>
  <si>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</si>
  <si>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</si>
  <si>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</si>
  <si>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</si>
  <si>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</si>
  <si>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</si>
  <si>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</si>
  <si>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</si>
  <si>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</si>
  <si>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</si>
  <si>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</si>
  <si>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</si>
  <si>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</si>
  <si>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</si>
  <si>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</si>
  <si>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</si>
  <si>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</si>
  <si>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</si>
  <si>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</si>
  <si>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</si>
  <si>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</si>
  <si>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</si>
  <si>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</si>
  <si>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</si>
  <si>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</si>
  <si>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</si>
  <si>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</si>
  <si>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</si>
  <si>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</si>
  <si>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</si>
  <si>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</si>
  <si>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</si>
  <si>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</si>
  <si>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</si>
  <si>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</si>
  <si>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</si>
  <si>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</si>
  <si>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</si>
  <si>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</si>
  <si>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</si>
  <si>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</si>
  <si>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</si>
  <si>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</si>
  <si>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</si>
  <si>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</si>
  <si>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</si>
  <si>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</si>
  <si>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</si>
  <si>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</si>
  <si>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</si>
  <si>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</si>
  <si>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</si>
  <si>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</si>
  <si>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</si>
  <si>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</si>
  <si>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</si>
  <si>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</si>
  <si>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</si>
  <si>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</si>
  <si>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</si>
  <si>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</si>
  <si>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</si>
  <si>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</si>
  <si>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</si>
  <si>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</si>
  <si>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</si>
  <si>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</si>
  <si>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</si>
  <si>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</si>
  <si>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</si>
  <si>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</si>
  <si>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</si>
  <si>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</si>
  <si>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</si>
  <si>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</si>
  <si>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</si>
  <si>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</si>
  <si>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</si>
  <si>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</si>
  <si>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</si>
  <si>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</si>
  <si>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</si>
  <si>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</si>
  <si>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</si>
  <si>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</si>
  <si>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</si>
  <si>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</si>
  <si>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</si>
  <si>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</si>
  <si>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</si>
  <si>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</si>
  <si>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</si>
  <si>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</si>
  <si>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</si>
  <si>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</si>
  <si>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</si>
  <si>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</si>
  <si>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</si>
  <si>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</si>
  <si>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</si>
  <si>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</si>
  <si>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</si>
  <si>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</si>
  <si>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</si>
  <si>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</si>
  <si>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</si>
  <si>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</si>
  <si>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</si>
  <si>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</si>
  <si>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</si>
  <si>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</si>
  <si>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</si>
  <si>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</si>
  <si>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</si>
  <si>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</si>
  <si>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</si>
  <si>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</si>
  <si>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</si>
  <si>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</si>
  <si>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</si>
  <si>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</si>
  <si>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</si>
  <si>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</si>
  <si>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</si>
  <si>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</si>
  <si>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</si>
  <si>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</si>
  <si>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</si>
  <si>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</si>
  <si>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</si>
  <si>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</si>
  <si>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</si>
  <si>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</si>
  <si>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</si>
  <si>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</si>
  <si>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</si>
  <si>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</si>
  <si>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</si>
  <si>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</si>
  <si>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</si>
  <si>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</si>
  <si>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</si>
  <si>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</si>
  <si>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</si>
  <si>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</si>
  <si>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</si>
  <si>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</si>
  <si>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</si>
  <si>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</si>
  <si>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</si>
  <si>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</si>
  <si>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</si>
  <si>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</si>
  <si>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</si>
  <si>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</si>
  <si>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</si>
  <si>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</si>
  <si>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</si>
  <si>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</si>
  <si>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</si>
  <si>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</si>
  <si>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</si>
  <si>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</si>
  <si>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</si>
  <si>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</si>
  <si>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</si>
  <si>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</si>
  <si>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</si>
  <si>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</si>
  <si>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</si>
  <si>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</si>
  <si>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</si>
  <si>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</si>
  <si>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</si>
  <si>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</si>
  <si>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</si>
  <si>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</si>
  <si>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</si>
  <si>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</si>
  <si>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</si>
  <si>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</si>
  <si>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</si>
  <si>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</si>
  <si>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</si>
  <si>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</si>
  <si>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</si>
  <si>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</si>
  <si>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</si>
  <si>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</si>
  <si>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</si>
  <si>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</si>
  <si>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</si>
  <si>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</si>
  <si>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</si>
  <si>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</si>
  <si>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</si>
  <si>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</si>
  <si>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</si>
  <si>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</si>
  <si>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</si>
  <si>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</si>
  <si>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</si>
  <si>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</si>
  <si>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</si>
  <si>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</si>
  <si>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</si>
  <si>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</si>
  <si>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</si>
  <si>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</si>
  <si>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</si>
  <si>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</si>
  <si>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</si>
  <si>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</si>
  <si>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</si>
  <si>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</si>
  <si>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</si>
  <si>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</si>
  <si>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</si>
  <si>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</si>
  <si>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</si>
  <si>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</si>
  <si>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</si>
  <si>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</si>
  <si>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</si>
  <si>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</si>
  <si>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</si>
  <si>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</si>
  <si>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</si>
  <si>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</si>
  <si>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</si>
  <si>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</si>
  <si>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</si>
  <si>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</si>
  <si>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</si>
  <si>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</si>
  <si>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</si>
  <si>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</si>
  <si>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</si>
  <si>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</si>
  <si>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</si>
  <si>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</si>
  <si>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</si>
  <si>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</si>
  <si>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</si>
  <si>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</si>
  <si>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</si>
  <si>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</si>
  <si>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</si>
  <si>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</si>
  <si>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</si>
  <si>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</si>
  <si>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</si>
  <si>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</si>
  <si>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</si>
  <si>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</si>
  <si>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</si>
  <si>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</si>
  <si>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</si>
  <si>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</si>
  <si>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</si>
  <si>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</si>
  <si>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</si>
  <si>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</si>
  <si>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</si>
  <si>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</si>
  <si>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</si>
  <si>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</si>
  <si>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</si>
  <si>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</si>
  <si>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</si>
  <si>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</si>
  <si>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</si>
  <si>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</si>
  <si>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</si>
  <si>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</si>
  <si>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</si>
  <si>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</si>
  <si>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</si>
  <si>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</si>
  <si>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</si>
  <si>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</si>
  <si>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</si>
  <si>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</si>
  <si>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</si>
  <si>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</si>
  <si>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</si>
  <si>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</si>
  <si>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</si>
  <si>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</si>
  <si>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</si>
  <si>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</si>
  <si>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</si>
  <si>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</si>
  <si>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</si>
  <si>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</si>
  <si>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</si>
  <si>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</si>
  <si>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</si>
  <si>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</si>
  <si>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</si>
  <si>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</si>
  <si>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</si>
  <si>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</si>
  <si>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</si>
  <si>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</si>
  <si>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</si>
  <si>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</si>
  <si>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</si>
  <si>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</si>
  <si>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</si>
  <si>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</si>
  <si>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</si>
  <si>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</si>
  <si>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</si>
  <si>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</si>
  <si>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</si>
  <si>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</si>
  <si>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</si>
  <si>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</si>
  <si>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</si>
  <si>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</si>
  <si>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</si>
  <si>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</si>
  <si>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</si>
  <si>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</si>
  <si>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</si>
  <si>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</si>
  <si>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</si>
  <si>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</si>
  <si>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</si>
  <si>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</si>
  <si>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</si>
  <si>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</si>
  <si>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</si>
  <si>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</si>
  <si>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</si>
  <si>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</si>
  <si>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</si>
  <si>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</si>
  <si>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</si>
  <si>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</si>
  <si>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</si>
  <si>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</si>
  <si>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</si>
  <si>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</si>
  <si>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</si>
  <si>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</si>
  <si>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</si>
  <si>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</si>
  <si>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</si>
  <si>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</si>
  <si>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</si>
  <si>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</si>
  <si>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</si>
  <si>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</si>
  <si>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</si>
  <si>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</si>
  <si>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</si>
  <si>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</si>
  <si>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</si>
  <si>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</si>
  <si>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</si>
  <si>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</si>
  <si>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</si>
  <si>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</si>
  <si>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</si>
  <si>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</si>
  <si>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</si>
  <si>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</si>
  <si>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</si>
  <si>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</si>
  <si>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</si>
  <si>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</si>
  <si>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</si>
  <si>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</si>
  <si>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</si>
  <si>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</si>
  <si>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</si>
  <si>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</si>
  <si>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</si>
  <si>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</si>
  <si>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</si>
  <si>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</si>
  <si>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</si>
  <si>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</si>
  <si>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</si>
  <si>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</si>
  <si>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</si>
  <si>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</si>
  <si>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</si>
  <si>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</si>
  <si>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</si>
  <si>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</si>
  <si>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</si>
  <si>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</si>
  <si>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</si>
  <si>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</si>
  <si>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</si>
  <si>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</si>
  <si>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</si>
  <si>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</si>
  <si>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</si>
  <si>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</si>
  <si>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</si>
  <si>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</si>
  <si>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</si>
  <si>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</si>
  <si>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</si>
  <si>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</si>
  <si>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</si>
  <si>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</si>
  <si>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</si>
  <si>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</si>
  <si>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</si>
  <si>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</si>
  <si>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</si>
  <si>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</si>
  <si>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</si>
  <si>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</si>
  <si>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</si>
  <si>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</si>
  <si>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</si>
  <si>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</si>
  <si>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</si>
  <si>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</si>
  <si>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</si>
  <si>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</si>
  <si>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</si>
  <si>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</si>
  <si>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</si>
  <si>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</si>
  <si>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</si>
  <si>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</si>
  <si>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</si>
  <si>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</si>
  <si>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</si>
  <si>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</si>
  <si>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</si>
  <si>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</si>
  <si>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</si>
  <si>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</si>
  <si>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</si>
  <si>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</si>
  <si>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</si>
  <si>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</si>
  <si>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</si>
  <si>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</si>
  <si>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</si>
  <si>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</si>
  <si>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</si>
  <si>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</si>
  <si>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</si>
  <si>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</si>
  <si>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</si>
  <si>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</si>
  <si>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</si>
  <si>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</si>
  <si>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</si>
  <si>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</si>
  <si>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</si>
  <si>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</si>
  <si>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</si>
  <si>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</si>
  <si>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</si>
  <si>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</si>
  <si>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</si>
  <si>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</si>
  <si>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</si>
  <si>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</si>
  <si>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</si>
  <si>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</si>
  <si>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</si>
  <si>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</si>
  <si>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</si>
  <si>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</si>
  <si>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</si>
  <si>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</si>
  <si>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</si>
  <si>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</si>
  <si>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</si>
  <si>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</si>
  <si>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</si>
  <si>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</si>
  <si>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</si>
  <si>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</si>
  <si>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</si>
  <si>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</si>
  <si>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</si>
  <si>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</si>
  <si>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</si>
  <si>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</si>
  <si>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</si>
  <si>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</si>
  <si>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</si>
  <si>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</si>
  <si>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</si>
  <si>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</si>
  <si>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</si>
  <si>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</si>
  <si>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</si>
  <si>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</si>
  <si>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</si>
  <si>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</si>
  <si>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</si>
  <si>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</si>
  <si>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</si>
  <si>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</si>
  <si>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</si>
  <si>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</si>
  <si>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</si>
  <si>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</si>
  <si>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</si>
  <si>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</si>
  <si>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</si>
  <si>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</si>
  <si>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</si>
  <si>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</si>
  <si>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</si>
  <si>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</si>
  <si>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</si>
  <si>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</si>
  <si>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</si>
  <si>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</si>
  <si>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</si>
  <si>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</si>
  <si>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</si>
  <si>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</si>
  <si>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</si>
  <si>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</si>
  <si>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</si>
  <si>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</si>
  <si>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</si>
  <si>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</si>
  <si>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</si>
  <si>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</si>
  <si>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</si>
  <si>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</si>
  <si>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</si>
  <si>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</si>
  <si>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</si>
  <si>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</si>
  <si>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</si>
  <si>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</si>
  <si>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</si>
  <si>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</si>
  <si>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</si>
  <si>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</si>
  <si>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</si>
  <si>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</si>
  <si>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</si>
  <si>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</si>
  <si>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</si>
  <si>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</si>
  <si>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</si>
  <si>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</si>
  <si>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</si>
  <si>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</si>
  <si>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</si>
  <si>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</si>
  <si>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</si>
  <si>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</si>
  <si>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</si>
  <si>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</si>
  <si>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</si>
  <si>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</si>
  <si>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</si>
  <si>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</si>
  <si>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</si>
  <si>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</si>
  <si>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</si>
  <si>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</si>
  <si>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</si>
  <si>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</si>
  <si>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</si>
  <si>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</si>
  <si>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</si>
  <si>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</si>
  <si>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</si>
  <si>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</si>
  <si>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</si>
  <si>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</si>
  <si>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</si>
  <si>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</si>
  <si>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</si>
  <si>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</si>
  <si>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</si>
  <si>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</si>
  <si>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</si>
  <si>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</si>
  <si>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</si>
  <si>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</si>
  <si>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</si>
  <si>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</si>
  <si>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</si>
  <si>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</si>
  <si>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</si>
  <si>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</si>
  <si>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</si>
  <si>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</si>
  <si>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</si>
  <si>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</si>
  <si>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</si>
  <si>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</si>
  <si>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</si>
  <si>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</si>
  <si>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</si>
  <si>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</si>
  <si>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</si>
  <si>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</si>
  <si>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</si>
  <si>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</si>
  <si>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</si>
  <si>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</si>
  <si>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</si>
  <si>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</si>
  <si>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</si>
  <si>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</si>
  <si>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</si>
  <si>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</si>
  <si>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</si>
  <si>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</si>
  <si>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</si>
  <si>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</si>
  <si>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</si>
  <si>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</si>
  <si>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</si>
  <si>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</si>
  <si>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</si>
  <si>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</si>
  <si>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</si>
  <si>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</si>
  <si>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</si>
  <si>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</si>
  <si>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</si>
  <si>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</si>
  <si>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</si>
  <si>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</si>
  <si>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</si>
  <si>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</si>
  <si>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</si>
  <si>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</si>
  <si>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</si>
  <si>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</si>
  <si>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</si>
  <si>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</si>
  <si>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</si>
  <si>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</si>
  <si>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</si>
  <si>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</si>
  <si>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</si>
  <si>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</si>
  <si>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</si>
  <si>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</si>
  <si>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</si>
  <si>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</si>
  <si>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</si>
  <si>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</si>
  <si>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</si>
  <si>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</si>
  <si>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</si>
  <si>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</si>
  <si>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</si>
  <si>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</si>
  <si>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</si>
  <si>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</si>
  <si>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</si>
  <si>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</si>
  <si>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</si>
  <si>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</si>
  <si>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</si>
  <si>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</si>
  <si>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</si>
  <si>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</si>
  <si>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</si>
  <si>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</si>
  <si>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</si>
  <si>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</si>
  <si>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</si>
  <si>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</si>
  <si>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</si>
  <si>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</si>
  <si>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</si>
  <si>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</si>
  <si>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</si>
  <si>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</si>
  <si>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</si>
  <si>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</si>
  <si>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</si>
  <si>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</si>
  <si>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</si>
  <si>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</si>
  <si>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</si>
  <si>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</si>
  <si>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</si>
  <si>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</si>
  <si>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</si>
  <si>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</si>
  <si>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</si>
  <si>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</si>
  <si>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</si>
  <si>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</si>
  <si>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</si>
  <si>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</si>
  <si>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</si>
  <si>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</si>
  <si>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</si>
  <si>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</si>
  <si>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</si>
  <si>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</si>
  <si>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</si>
  <si>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</si>
  <si>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</si>
  <si>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</si>
  <si>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</si>
  <si>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</si>
  <si>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</si>
  <si>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</si>
  <si>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</si>
  <si>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</si>
  <si>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</si>
  <si>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</si>
  <si>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</si>
  <si>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</si>
  <si>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</si>
  <si>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</si>
  <si>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</si>
  <si>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</si>
  <si>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</si>
  <si>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</si>
  <si>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</si>
  <si>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</si>
  <si>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</si>
  <si>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</si>
  <si>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</si>
  <si>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</si>
  <si>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</si>
  <si>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</si>
  <si>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</si>
  <si>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</si>
  <si>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</si>
  <si>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</si>
  <si>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</si>
  <si>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</si>
  <si>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</si>
  <si>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</si>
  <si>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</si>
  <si>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</si>
  <si>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</si>
  <si>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</si>
  <si>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</si>
  <si>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</si>
  <si>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</si>
  <si>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</si>
  <si>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</si>
  <si>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</si>
  <si>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</si>
  <si>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</si>
  <si>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</si>
  <si>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</si>
  <si>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</si>
  <si>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</si>
  <si>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</si>
  <si>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</si>
  <si>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</si>
  <si>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</si>
  <si>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</si>
  <si>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</si>
  <si>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</si>
  <si>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</si>
  <si>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</si>
  <si>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</si>
  <si>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</si>
  <si>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</si>
  <si>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</si>
  <si>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</si>
  <si>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</si>
  <si>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</si>
  <si>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</si>
  <si>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</si>
  <si>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</si>
  <si>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</si>
  <si>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</si>
  <si>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</si>
  <si>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</si>
  <si>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</si>
  <si>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</si>
  <si>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</si>
  <si>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</si>
  <si>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</si>
  <si>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</si>
  <si>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</si>
  <si>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</si>
  <si>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</si>
  <si>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</si>
  <si>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</si>
  <si>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</si>
  <si>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</si>
  <si>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</si>
  <si>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</si>
  <si>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</si>
  <si>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</si>
  <si>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</si>
  <si>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</si>
  <si>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</si>
  <si>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</si>
  <si>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</si>
  <si>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</si>
  <si>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</si>
  <si>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</si>
  <si>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</si>
  <si>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</si>
  <si>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</si>
  <si>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</si>
  <si>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</si>
  <si>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</si>
  <si>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</si>
  <si>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</si>
  <si>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</si>
  <si>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</si>
  <si>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</si>
  <si>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</si>
  <si>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</si>
  <si>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</si>
  <si>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</si>
  <si>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</si>
  <si>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</si>
  <si>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</si>
  <si>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</si>
  <si>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</si>
  <si>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</si>
  <si>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</si>
  <si>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</si>
  <si>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</si>
  <si>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</si>
  <si>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</si>
  <si>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</si>
  <si>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</si>
  <si>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</si>
  <si>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</si>
  <si>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</si>
  <si>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</si>
  <si>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</si>
  <si>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</si>
  <si>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</si>
  <si>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</si>
  <si>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</si>
  <si>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</si>
  <si>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</si>
  <si>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</si>
  <si>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</si>
  <si>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</si>
  <si>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</si>
  <si>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</si>
  <si>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</si>
  <si>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</si>
  <si>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</si>
  <si>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</si>
  <si>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</si>
  <si>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</si>
  <si>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</si>
  <si>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</si>
  <si>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</si>
  <si>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</si>
  <si>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</si>
  <si>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</si>
  <si>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</si>
  <si>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</si>
  <si>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</si>
  <si>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</si>
  <si>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</si>
  <si>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</si>
  <si>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</si>
  <si>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</si>
  <si>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</si>
  <si>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</si>
  <si>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</si>
  <si>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</si>
  <si>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</si>
  <si>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</si>
  <si>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</si>
  <si>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</si>
  <si>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</si>
  <si>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</si>
  <si>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</si>
  <si>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</si>
  <si>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</si>
  <si>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</si>
  <si>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</si>
  <si>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</si>
  <si>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</si>
  <si>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</si>
  <si>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</si>
  <si>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</si>
  <si>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</si>
  <si>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</si>
  <si>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</si>
  <si>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</si>
  <si>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</si>
  <si>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</si>
  <si>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</si>
  <si>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</si>
  <si>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</si>
  <si>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</si>
  <si>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</si>
  <si>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</si>
  <si>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</si>
  <si>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</si>
  <si>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</si>
  <si>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</si>
  <si>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</si>
  <si>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</si>
  <si>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</si>
  <si>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</si>
  <si>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</si>
  <si>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</si>
  <si>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</si>
  <si>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</si>
  <si>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</si>
  <si>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</si>
  <si>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</si>
  <si>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</si>
  <si>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</si>
  <si>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</si>
  <si>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</si>
  <si>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</si>
  <si>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</si>
  <si>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</si>
  <si>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</si>
  <si>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</si>
  <si>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</si>
  <si>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</si>
  <si>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</si>
  <si>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</si>
  <si>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</si>
  <si>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</si>
  <si>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</si>
  <si>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</si>
  <si>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</si>
  <si>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</si>
  <si>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</si>
  <si>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</si>
  <si>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</si>
  <si>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</si>
  <si>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</si>
  <si>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</si>
  <si>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</si>
  <si>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</si>
  <si>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</si>
  <si>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</si>
  <si>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</si>
  <si>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</si>
  <si>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</si>
  <si>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</si>
  <si>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</si>
  <si>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</si>
  <si>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</si>
  <si>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</si>
  <si>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</si>
  <si>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</si>
  <si>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</si>
  <si>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</si>
  <si>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</si>
  <si>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</si>
  <si>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</si>
  <si>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</si>
  <si>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</si>
  <si>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</si>
  <si>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</si>
  <si>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</si>
  <si>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</si>
  <si>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</si>
  <si>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</si>
  <si>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</si>
  <si>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</si>
  <si>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</si>
  <si>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</si>
  <si>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</si>
  <si>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</si>
  <si>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</si>
  <si>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</si>
  <si>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</si>
  <si>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</si>
  <si>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</si>
  <si>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</si>
  <si>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</si>
  <si>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</si>
  <si>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</si>
  <si>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</si>
  <si>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</si>
  <si>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</si>
  <si>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</si>
  <si>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</si>
  <si>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</si>
  <si>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</si>
  <si>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</si>
  <si>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</si>
  <si>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</si>
  <si>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</si>
  <si>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</si>
  <si>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</si>
  <si>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</si>
  <si>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</si>
  <si>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</si>
  <si>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</si>
  <si>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</si>
  <si>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</si>
  <si>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</si>
  <si>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</si>
  <si>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</si>
  <si>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</si>
  <si>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</si>
  <si>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</si>
  <si>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</si>
  <si>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</si>
  <si>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</si>
  <si>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</si>
  <si>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</si>
  <si>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</si>
  <si>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</si>
  <si>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</si>
  <si>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</si>
  <si>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</si>
  <si>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</si>
  <si>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</si>
  <si>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</si>
  <si>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</si>
  <si>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</si>
  <si>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</si>
  <si>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</si>
  <si>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</si>
  <si>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</si>
  <si>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</si>
  <si>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</si>
  <si>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</si>
  <si>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</si>
  <si>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</si>
  <si>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</si>
  <si>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</si>
  <si>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</si>
  <si>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</si>
  <si>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</si>
  <si>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</si>
  <si>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</si>
  <si>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</si>
  <si>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</si>
  <si>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</si>
  <si>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</si>
  <si>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</si>
  <si>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</si>
  <si>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</si>
  <si>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</si>
  <si>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</si>
  <si>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</si>
  <si>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</si>
  <si>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</si>
  <si>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</si>
  <si>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</si>
  <si>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</si>
  <si>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</si>
  <si>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</si>
  <si>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</si>
  <si>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</si>
  <si>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</si>
  <si>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</si>
  <si>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</si>
  <si>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</si>
  <si>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</si>
  <si>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</si>
  <si>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</si>
  <si>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</si>
  <si>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</si>
  <si>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</si>
  <si>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</si>
  <si>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</si>
  <si>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</si>
  <si>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</si>
  <si>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</si>
  <si>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</si>
  <si>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</si>
  <si>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</si>
  <si>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</si>
  <si>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</si>
  <si>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</si>
  <si>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</si>
  <si>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</si>
  <si>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</si>
  <si>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</si>
  <si>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</si>
  <si>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</si>
  <si>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</si>
  <si>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</si>
  <si>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</si>
  <si>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</si>
  <si>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</si>
  <si>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</si>
  <si>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</si>
  <si>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</si>
  <si>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</si>
  <si>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</si>
  <si>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</si>
  <si>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</si>
  <si>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</si>
  <si>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</si>
  <si>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</si>
  <si>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</si>
  <si>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</si>
  <si>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</si>
  <si>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</si>
  <si>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</si>
  <si>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</si>
  <si>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</si>
  <si>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</si>
  <si>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</si>
  <si>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</si>
  <si>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</si>
  <si>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</si>
  <si>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</si>
  <si>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</si>
  <si>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</si>
  <si>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</si>
  <si>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</si>
  <si>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</si>
  <si>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</si>
  <si>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</si>
  <si>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</si>
  <si>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</si>
  <si>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</si>
  <si>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</si>
  <si>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</si>
  <si>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</si>
  <si>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</si>
  <si>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</si>
  <si>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</si>
  <si>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</si>
  <si>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</si>
  <si>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</si>
  <si>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</si>
  <si>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</si>
  <si>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</si>
  <si>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</si>
  <si>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</si>
  <si>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</si>
  <si>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</si>
  <si>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</si>
  <si>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</si>
  <si>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</si>
  <si>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</si>
  <si>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</si>
  <si>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</si>
  <si>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</si>
  <si>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</si>
  <si>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</si>
  <si>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</si>
  <si>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</si>
  <si>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</si>
  <si>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</si>
  <si>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</si>
  <si>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</si>
  <si>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</si>
  <si>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</si>
  <si>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</si>
  <si>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</si>
  <si>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</si>
  <si>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</si>
  <si>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</si>
  <si>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</si>
  <si>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</si>
  <si>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</si>
  <si>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</si>
  <si>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</si>
  <si>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</si>
  <si>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</si>
  <si>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</si>
  <si>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</si>
  <si>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</si>
  <si>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</si>
  <si>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</si>
  <si>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</si>
  <si>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</si>
  <si>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</si>
  <si>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</si>
  <si>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</si>
  <si>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</si>
  <si>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</si>
  <si>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</si>
  <si>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</si>
  <si>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</si>
  <si>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</si>
  <si>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</si>
  <si>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</si>
  <si>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</si>
  <si>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</si>
  <si>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</si>
  <si>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</si>
  <si>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</si>
  <si>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</si>
  <si>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</si>
  <si>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</si>
  <si>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</si>
  <si>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</si>
  <si>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</si>
  <si>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</si>
  <si>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</si>
  <si>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</si>
  <si>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</si>
  <si>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</si>
  <si>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</si>
  <si>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</si>
  <si>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</si>
  <si>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</si>
  <si>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</si>
  <si>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</si>
  <si>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</si>
  <si>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</si>
  <si>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</si>
  <si>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</si>
  <si>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</si>
  <si>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</si>
  <si>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</si>
  <si>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</si>
  <si>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</si>
  <si>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</si>
  <si>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</si>
  <si>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</si>
  <si>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</si>
  <si>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</si>
  <si>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</si>
  <si>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</si>
  <si>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</si>
  <si>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</si>
  <si>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</si>
  <si>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</si>
  <si>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</si>
  <si>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</si>
  <si>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</si>
  <si>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</si>
  <si>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</si>
  <si>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</si>
  <si>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</si>
  <si>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</si>
  <si>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</si>
  <si>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</si>
  <si>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</si>
  <si>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</si>
  <si>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</si>
  <si>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</si>
  <si>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</si>
  <si>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</si>
  <si>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</si>
  <si>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</si>
  <si>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</si>
  <si>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</si>
  <si>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</si>
  <si>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</si>
  <si>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</si>
  <si>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</si>
  <si>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</si>
  <si>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</si>
  <si>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</si>
  <si>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</si>
  <si>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</si>
  <si>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</si>
  <si>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</si>
  <si>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</si>
  <si>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</si>
  <si>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</si>
  <si>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</si>
  <si>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</si>
  <si>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</si>
  <si>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</si>
  <si>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</si>
  <si>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</si>
  <si>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</si>
  <si>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</si>
  <si>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</si>
  <si>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</si>
  <si>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</si>
  <si>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</si>
  <si>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</si>
  <si>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</si>
  <si>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</si>
  <si>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</si>
  <si>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</si>
  <si>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</si>
  <si>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</si>
  <si>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</si>
  <si>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</si>
  <si>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</si>
  <si>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</si>
  <si>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</si>
  <si>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</si>
  <si>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</si>
  <si>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</si>
  <si>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</si>
  <si>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</si>
  <si>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</si>
  <si>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</si>
  <si>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</si>
  <si>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</si>
  <si>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</si>
  <si>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</si>
  <si>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</si>
  <si>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</si>
  <si>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</si>
  <si>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</si>
  <si>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</si>
  <si>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</si>
  <si>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</si>
  <si>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</si>
  <si>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</si>
  <si>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</si>
  <si>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</si>
  <si>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</si>
  <si>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</si>
  <si>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</si>
  <si>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</si>
  <si>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</si>
  <si>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</si>
  <si>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</si>
  <si>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</si>
  <si>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</si>
  <si>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</si>
  <si>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</si>
  <si>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</si>
  <si>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</si>
  <si>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</si>
  <si>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</si>
  <si>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</si>
  <si>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</si>
  <si>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</si>
  <si>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</si>
  <si>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</si>
  <si>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</si>
  <si>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</si>
  <si>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</si>
  <si>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</si>
  <si>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</si>
  <si>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</si>
  <si>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</si>
  <si>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</si>
  <si>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</si>
  <si>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</si>
  <si>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</si>
  <si>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</si>
  <si>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</si>
  <si>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</si>
  <si>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</si>
  <si>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</si>
  <si>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</si>
  <si>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</si>
  <si>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</si>
  <si>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</si>
  <si>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</si>
  <si>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</si>
  <si>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</si>
  <si>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</si>
  <si>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</si>
  <si>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</si>
  <si>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</si>
  <si>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</si>
  <si>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</si>
  <si>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</si>
  <si>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</si>
  <si>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</si>
  <si>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</si>
  <si>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</si>
  <si>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</si>
  <si>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</si>
  <si>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</si>
  <si>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</si>
  <si>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</si>
  <si>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</si>
  <si>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</si>
  <si>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</si>
  <si>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</si>
  <si>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</si>
  <si>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</si>
  <si>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</si>
  <si>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</si>
  <si>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</si>
  <si>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</si>
  <si>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</si>
  <si>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</si>
  <si>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</si>
  <si>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</si>
  <si>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</si>
  <si>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</si>
  <si>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</si>
  <si>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</si>
  <si>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</si>
  <si>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</si>
  <si>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</si>
  <si>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</si>
  <si>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</si>
  <si>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</si>
  <si>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</si>
  <si>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</si>
  <si>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</si>
  <si>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</si>
  <si>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</si>
  <si>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</si>
  <si>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</si>
  <si>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</si>
  <si>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</si>
  <si>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</si>
  <si>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</si>
  <si>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</si>
  <si>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</si>
  <si>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</si>
  <si>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</si>
  <si>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</si>
  <si>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</si>
  <si>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</si>
  <si>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</si>
  <si>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</si>
  <si>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</si>
  <si>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</si>
  <si>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</si>
  <si>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</si>
  <si>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</si>
  <si>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</si>
  <si>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</si>
  <si>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</si>
  <si>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</si>
  <si>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</si>
  <si>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</si>
  <si>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</si>
  <si>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</si>
  <si>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</si>
  <si>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</si>
  <si>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</si>
  <si>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</si>
  <si>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</si>
  <si>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</si>
  <si>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</si>
  <si>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</si>
  <si>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</si>
  <si>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</si>
  <si>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</si>
  <si>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</si>
  <si>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</si>
  <si>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</si>
  <si>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</si>
  <si>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</si>
  <si>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</si>
  <si>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</si>
  <si>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</si>
  <si>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</si>
  <si>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</si>
  <si>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</si>
  <si>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</si>
  <si>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</si>
  <si>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</si>
  <si>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</si>
  <si>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</si>
  <si>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</si>
  <si>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</si>
  <si>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</si>
  <si>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</si>
  <si>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</si>
  <si>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</si>
  <si>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</si>
  <si>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</si>
  <si>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</si>
  <si>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</si>
  <si>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</si>
  <si>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</si>
  <si>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</si>
  <si>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</si>
  <si>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</si>
  <si>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</si>
  <si>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</si>
  <si>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</si>
  <si>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</si>
  <si>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</si>
  <si>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</si>
  <si>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</si>
  <si>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</si>
  <si>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</si>
  <si>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</si>
  <si>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</si>
  <si>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</si>
  <si>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</si>
  <si>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</si>
  <si>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</si>
  <si>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</si>
  <si>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</si>
  <si>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</si>
  <si>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</si>
  <si>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</si>
  <si>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</si>
  <si>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</si>
  <si>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</si>
  <si>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</si>
  <si>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</si>
  <si>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</si>
  <si>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</si>
  <si>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</si>
  <si>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</si>
  <si>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</si>
  <si>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</si>
  <si>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</si>
  <si>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</si>
  <si>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</si>
  <si>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</si>
  <si>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</si>
  <si>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</si>
  <si>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</si>
  <si>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</si>
  <si>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</si>
  <si>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</si>
  <si>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</si>
  <si>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</si>
  <si>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</si>
  <si>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</si>
  <si>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</si>
  <si>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</si>
  <si>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</si>
  <si>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</si>
  <si>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</si>
  <si>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</si>
  <si>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</si>
  <si>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</si>
  <si>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</si>
  <si>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</si>
  <si>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</si>
  <si>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</si>
  <si>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</si>
  <si>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</si>
  <si>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</si>
  <si>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</si>
  <si>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</si>
  <si>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</si>
  <si>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</si>
  <si>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</si>
  <si>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</si>
  <si>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</si>
  <si>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</si>
  <si>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</si>
  <si>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</si>
  <si>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</si>
  <si>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</si>
  <si>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</si>
  <si>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</si>
  <si>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</si>
  <si>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</si>
  <si>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</si>
  <si>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</si>
  <si>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</si>
  <si>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</si>
  <si>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</si>
  <si>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</si>
  <si>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</si>
  <si>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</si>
  <si>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</si>
  <si>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</si>
  <si>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</si>
  <si>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</si>
  <si>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</si>
  <si>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</si>
  <si>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</si>
  <si>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</si>
  <si>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</si>
  <si>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</si>
  <si>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</si>
  <si>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</si>
  <si>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</si>
  <si>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</si>
  <si>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</si>
  <si>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</si>
  <si>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</si>
  <si>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</si>
  <si>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</si>
  <si>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</si>
  <si>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</si>
  <si>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</si>
  <si>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</si>
  <si>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</si>
  <si>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</si>
  <si>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</si>
  <si>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</si>
  <si>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</si>
  <si>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</si>
  <si>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</si>
  <si>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</si>
  <si>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</si>
  <si>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</si>
  <si>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</si>
  <si>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</si>
  <si>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</si>
  <si>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</si>
  <si>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</si>
  <si>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</si>
  <si>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</si>
  <si>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</si>
  <si>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</si>
  <si>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</si>
  <si>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</si>
  <si>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</si>
  <si>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</si>
  <si>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</si>
  <si>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</si>
  <si>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</si>
  <si>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</si>
  <si>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</si>
  <si>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</si>
  <si>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</si>
  <si>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</si>
  <si>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</si>
  <si>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</si>
  <si>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</si>
  <si>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</si>
  <si>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</si>
  <si>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</si>
  <si>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</si>
  <si>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</si>
  <si>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</si>
  <si>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</si>
  <si>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</si>
  <si>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</si>
  <si>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</si>
  <si>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</si>
  <si>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</si>
  <si>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</si>
  <si>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</si>
  <si>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</si>
  <si>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</si>
  <si>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</si>
  <si>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</si>
  <si>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</si>
  <si>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</si>
  <si>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</si>
  <si>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</si>
  <si>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</si>
  <si>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</si>
  <si>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</si>
  <si>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</si>
  <si>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</si>
  <si>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</si>
  <si>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</si>
  <si>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</si>
  <si>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</si>
  <si>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</si>
  <si>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</si>
  <si>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</si>
  <si>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</si>
  <si>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</si>
  <si>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</si>
  <si>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</si>
  <si>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</si>
  <si>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</si>
  <si>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</si>
  <si>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</si>
  <si>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</si>
  <si>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</si>
  <si>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</si>
  <si>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</si>
  <si>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</si>
  <si>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</si>
  <si>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</si>
  <si>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</si>
  <si>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</si>
  <si>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</si>
  <si>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</si>
  <si>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</si>
  <si>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</si>
  <si>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</si>
  <si>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</si>
  <si>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</si>
  <si>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</si>
  <si>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</si>
  <si>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</si>
  <si>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</si>
  <si>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</si>
  <si>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</si>
  <si>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</si>
  <si>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</si>
  <si>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</si>
  <si>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</si>
  <si>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</si>
  <si>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</si>
  <si>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</si>
  <si>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</si>
  <si>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</si>
  <si>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</si>
  <si>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</si>
  <si>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</si>
  <si>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</si>
  <si>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</si>
  <si>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</si>
  <si>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</si>
  <si>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</si>
  <si>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</si>
  <si>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</si>
  <si>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</si>
  <si>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</si>
  <si>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</si>
  <si>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</si>
  <si>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</si>
  <si>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</si>
  <si>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</si>
  <si>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</si>
  <si>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</si>
  <si>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</si>
  <si>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</si>
  <si>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</si>
  <si>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</si>
  <si>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</si>
  <si>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</si>
  <si>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</si>
  <si>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</si>
  <si>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</si>
  <si>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</si>
  <si>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</si>
  <si>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</si>
  <si>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</si>
  <si>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</si>
  <si>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</si>
  <si>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</si>
  <si>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</si>
  <si>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</si>
  <si>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</si>
  <si>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</si>
  <si>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</si>
  <si>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</si>
  <si>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</si>
  <si>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</si>
  <si>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</si>
  <si>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</si>
  <si>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</si>
  <si>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</si>
  <si>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</si>
  <si>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</si>
  <si>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</si>
  <si>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</si>
  <si>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</si>
  <si>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</si>
  <si>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</si>
  <si>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</si>
  <si>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</si>
  <si>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</si>
  <si>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</si>
  <si>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</si>
  <si>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</si>
  <si>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</si>
  <si>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</si>
  <si>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</si>
  <si>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</si>
  <si>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</si>
  <si>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</si>
  <si>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</si>
  <si>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</si>
  <si>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</si>
  <si>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</si>
  <si>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</si>
  <si>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</si>
  <si>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</si>
  <si>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</si>
  <si>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</si>
  <si>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</si>
  <si>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</si>
  <si>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</si>
  <si>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</si>
  <si>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</si>
  <si>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</si>
  <si>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</si>
  <si>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</si>
  <si>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</si>
  <si>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</si>
  <si>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</si>
  <si>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</si>
  <si>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</si>
  <si>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</si>
  <si>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</si>
  <si>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</si>
  <si>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</si>
  <si>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</si>
  <si>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</si>
  <si>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</si>
  <si>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</si>
  <si>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</si>
  <si>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</si>
  <si>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</si>
  <si>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</si>
  <si>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</si>
  <si>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</si>
  <si>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</si>
  <si>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</si>
  <si>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</si>
  <si>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</si>
  <si>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</si>
  <si>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</si>
  <si>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</si>
  <si>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</si>
  <si>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</si>
  <si>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</si>
  <si>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</si>
  <si>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</si>
  <si>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</si>
  <si>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</si>
  <si>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</si>
  <si>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</si>
  <si>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</si>
  <si>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</si>
  <si>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</si>
  <si>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</si>
  <si>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</si>
  <si>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</si>
  <si>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</si>
  <si>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</si>
  <si>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</si>
  <si>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</si>
  <si>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</si>
  <si>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</si>
  <si>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</si>
  <si>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</si>
  <si>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</si>
  <si>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</si>
  <si>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</si>
  <si>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</si>
  <si>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</si>
  <si>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</si>
  <si>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</si>
  <si>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</si>
  <si>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</si>
  <si>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</si>
  <si>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</si>
  <si>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</si>
  <si>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</si>
  <si>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</si>
  <si>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</si>
  <si>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</si>
  <si>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</si>
  <si>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</si>
  <si>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</si>
  <si>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</si>
  <si>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</si>
  <si>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</si>
  <si>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</si>
  <si>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</si>
  <si>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</si>
  <si>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</si>
  <si>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</si>
  <si>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</si>
  <si>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</si>
  <si>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</si>
  <si>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</si>
  <si>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</si>
  <si>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</si>
  <si>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</si>
  <si>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</si>
  <si>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</si>
  <si>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</si>
  <si>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</si>
  <si>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</si>
  <si>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</si>
  <si>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</si>
  <si>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</si>
  <si>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</si>
  <si>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</si>
  <si>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</si>
  <si>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</si>
  <si>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</si>
  <si>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</si>
  <si>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</si>
  <si>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</si>
  <si>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</si>
  <si>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</si>
  <si>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</si>
  <si>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</si>
  <si>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</si>
  <si>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</si>
  <si>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</si>
  <si>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</si>
  <si>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</si>
  <si>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</si>
  <si>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</si>
  <si>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</si>
  <si>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</si>
  <si>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</si>
  <si>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</si>
  <si>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</si>
  <si>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</si>
  <si>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</si>
  <si>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</si>
  <si>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</si>
  <si>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</si>
  <si>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</si>
  <si>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</si>
  <si>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</si>
  <si>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</si>
  <si>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</si>
  <si>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</si>
  <si>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</si>
  <si>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</si>
  <si>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</si>
  <si>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</si>
  <si>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</si>
  <si>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</si>
  <si>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</si>
  <si>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</si>
  <si>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</si>
  <si>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</si>
  <si>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</si>
  <si>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</si>
  <si>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</si>
  <si>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</si>
  <si>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</si>
  <si>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</si>
  <si>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</si>
  <si>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</si>
  <si>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</si>
  <si>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</si>
  <si>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</si>
  <si>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</si>
  <si>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</si>
  <si>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</si>
  <si>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</si>
  <si>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</si>
  <si>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</si>
  <si>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</si>
  <si>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</si>
  <si>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</si>
  <si>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</si>
  <si>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</si>
  <si>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</si>
  <si>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</si>
  <si>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</si>
  <si>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</si>
  <si>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</si>
  <si>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</si>
  <si>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</si>
  <si>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</si>
  <si>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</si>
  <si>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</si>
  <si>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</si>
  <si>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</si>
  <si>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</si>
  <si>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</si>
  <si>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</si>
  <si>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</si>
  <si>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</si>
  <si>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</si>
  <si>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</si>
  <si>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</si>
  <si>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</si>
  <si>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</si>
  <si>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</si>
  <si>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</si>
  <si>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</si>
  <si>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</si>
  <si>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</si>
  <si>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</si>
  <si>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</si>
  <si>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</si>
  <si>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</si>
  <si>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</si>
  <si>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</si>
  <si>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</si>
  <si>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</si>
  <si>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</si>
  <si>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</si>
  <si>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</si>
  <si>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</si>
  <si>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</si>
  <si>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</si>
  <si>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</si>
  <si>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</si>
  <si>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</si>
  <si>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</si>
  <si>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</si>
  <si>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</si>
  <si>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</si>
  <si>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</si>
  <si>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</si>
  <si>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</si>
  <si>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</si>
  <si>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</si>
  <si>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</si>
  <si>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</si>
  <si>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</si>
  <si>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</si>
  <si>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</si>
  <si>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</si>
  <si>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</si>
  <si>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</si>
  <si>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</si>
  <si>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</si>
  <si>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</si>
  <si>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</si>
  <si>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</si>
  <si>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</si>
  <si>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</si>
  <si>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</si>
  <si>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</si>
  <si>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</si>
  <si>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</si>
  <si>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</si>
  <si>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</si>
  <si>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</si>
  <si>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</si>
  <si>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</si>
  <si>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</si>
  <si>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</si>
  <si>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</si>
  <si>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</si>
  <si>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</si>
  <si>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</si>
  <si>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</si>
  <si>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</si>
  <si>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</si>
  <si>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</si>
  <si>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</si>
  <si>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</si>
  <si>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</si>
  <si>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</si>
  <si>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</si>
  <si>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</si>
  <si>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</si>
  <si>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</si>
  <si>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</si>
  <si>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</si>
  <si>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</si>
  <si>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</si>
  <si>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</si>
  <si>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</si>
  <si>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</si>
  <si>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</si>
  <si>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</si>
  <si>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</si>
  <si>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</si>
  <si>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</si>
  <si>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</si>
  <si>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</si>
  <si>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</si>
  <si>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</si>
  <si>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</si>
  <si>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</si>
  <si>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</si>
  <si>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</si>
  <si>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</si>
  <si>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</si>
  <si>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</si>
  <si>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</si>
  <si>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</si>
  <si>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</si>
  <si>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</si>
  <si>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</si>
  <si>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</si>
  <si>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</si>
  <si>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</si>
  <si>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</si>
  <si>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</si>
  <si>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</si>
  <si>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</si>
  <si>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</si>
  <si>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</si>
  <si>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</si>
  <si>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</si>
  <si>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</si>
  <si>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</si>
  <si>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</si>
  <si>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</si>
  <si>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</si>
  <si>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</si>
  <si>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</si>
  <si>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</si>
  <si>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</si>
  <si>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</si>
  <si>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</si>
  <si>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</si>
  <si>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</si>
  <si>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</si>
  <si>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</si>
  <si>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</si>
  <si>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</si>
  <si>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</si>
  <si>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</si>
  <si>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</si>
  <si>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</si>
  <si>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</si>
  <si>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</si>
  <si>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</si>
  <si>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</si>
  <si>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</si>
  <si>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</si>
  <si>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</si>
  <si>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</si>
  <si>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</si>
  <si>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</si>
  <si>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</si>
  <si>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</si>
  <si>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</si>
  <si>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</si>
  <si>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</si>
  <si>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</si>
  <si>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</si>
  <si>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</si>
  <si>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</si>
  <si>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</si>
  <si>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</si>
  <si>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</si>
  <si>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</si>
  <si>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</si>
  <si>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</si>
  <si>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</si>
  <si>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</si>
  <si>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</si>
  <si>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</si>
  <si>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</si>
  <si>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</si>
  <si>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</si>
  <si>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</si>
  <si>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</si>
  <si>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</si>
  <si>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</si>
  <si>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</si>
  <si>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</si>
  <si>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</si>
  <si>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</si>
  <si>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</si>
  <si>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</si>
  <si>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</si>
  <si>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</si>
  <si>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</si>
  <si>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</si>
  <si>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</si>
  <si>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</si>
  <si>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</si>
  <si>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</si>
  <si>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</si>
  <si>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</si>
  <si>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</si>
  <si>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</si>
  <si>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</si>
  <si>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</si>
  <si>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</si>
  <si>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</si>
  <si>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</si>
  <si>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</si>
  <si>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</si>
  <si>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</si>
  <si>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</si>
  <si>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</si>
  <si>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</si>
  <si>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</si>
  <si>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</si>
  <si>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</si>
  <si>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</si>
  <si>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</si>
  <si>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</si>
  <si>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</si>
  <si>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</si>
  <si>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</si>
  <si>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</si>
  <si>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</si>
  <si>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</si>
  <si>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</si>
  <si>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</si>
  <si>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</si>
  <si>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</si>
  <si>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</si>
  <si>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</si>
  <si>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</si>
  <si>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</si>
  <si>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</si>
  <si>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</si>
  <si>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</si>
  <si>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</si>
  <si>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</si>
  <si>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</si>
  <si>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</si>
  <si>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</si>
  <si>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</si>
  <si>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</si>
  <si>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</si>
  <si>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</si>
  <si>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</si>
  <si>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</si>
  <si>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</si>
  <si>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</si>
  <si>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</si>
  <si>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</si>
  <si>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</si>
  <si>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</si>
  <si>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</si>
  <si>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</si>
  <si>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</si>
  <si>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</si>
  <si>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</si>
  <si>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</si>
  <si>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</si>
  <si>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</si>
  <si>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</si>
  <si>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</si>
  <si>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</si>
  <si>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</si>
  <si>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</si>
  <si>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</si>
  <si>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</si>
  <si>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</si>
  <si>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</si>
  <si>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</si>
  <si>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</si>
  <si>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</si>
  <si>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</si>
  <si>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</si>
  <si>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</si>
  <si>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</si>
  <si>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</si>
  <si>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</si>
  <si>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</si>
  <si>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</si>
  <si>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</si>
  <si>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</si>
  <si>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</si>
  <si>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</si>
  <si>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</si>
  <si>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</si>
  <si>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</si>
  <si>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</si>
  <si>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</si>
  <si>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</si>
  <si>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</si>
  <si>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</si>
  <si>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</si>
  <si>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</si>
  <si>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</si>
  <si>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</si>
  <si>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</si>
  <si>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</si>
  <si>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</si>
  <si>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</si>
  <si>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</si>
  <si>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</si>
  <si>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</si>
  <si>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</si>
  <si>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</si>
  <si>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</si>
  <si>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</si>
  <si>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</si>
  <si>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</si>
  <si>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</si>
  <si>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</si>
  <si>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</si>
  <si>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</si>
  <si>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</si>
  <si>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</si>
  <si>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</si>
  <si>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</si>
  <si>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</si>
  <si>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</si>
  <si>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</si>
  <si>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</si>
  <si>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</si>
  <si>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</si>
  <si>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</si>
  <si>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</si>
  <si>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</si>
  <si>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</si>
  <si>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</si>
  <si>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</si>
  <si>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</si>
  <si>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</si>
  <si>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</si>
  <si>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</si>
  <si>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</si>
  <si>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</si>
  <si>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</si>
  <si>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</si>
  <si>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</si>
  <si>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</si>
  <si>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</si>
  <si>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</si>
  <si>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</si>
  <si>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</si>
  <si>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</si>
  <si>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</si>
  <si>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</si>
  <si>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</si>
  <si>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</si>
  <si>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</si>
  <si>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</si>
  <si>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</si>
  <si>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</si>
  <si>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</si>
  <si>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</si>
  <si>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</si>
  <si>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</si>
  <si>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</si>
  <si>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</si>
  <si>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</si>
  <si>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</si>
  <si>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</si>
  <si>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</si>
  <si>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</si>
  <si>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</si>
  <si>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</si>
  <si>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</si>
  <si>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</si>
  <si>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</si>
  <si>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</si>
  <si>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</si>
  <si>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</si>
  <si>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</si>
  <si>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</si>
  <si>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</si>
  <si>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</si>
  <si>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</si>
  <si>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</si>
  <si>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</si>
  <si>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</si>
  <si>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</si>
  <si>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</si>
  <si>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</si>
  <si>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</si>
  <si>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</si>
  <si>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</si>
  <si>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</si>
  <si>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</si>
  <si>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</si>
  <si>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</si>
  <si>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</si>
  <si>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</si>
  <si>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</si>
  <si>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</si>
  <si>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</si>
  <si>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</si>
  <si>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</si>
  <si>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</si>
  <si>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</si>
  <si>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</si>
  <si>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</si>
  <si>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</si>
  <si>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</si>
  <si>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</si>
  <si>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</si>
  <si>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</si>
  <si>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</si>
  <si>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</si>
  <si>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</si>
  <si>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</si>
  <si>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</si>
  <si>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</si>
  <si>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</si>
  <si>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</si>
  <si>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</si>
  <si>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</si>
  <si>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</si>
  <si>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</si>
  <si>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</si>
  <si>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</si>
  <si>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</si>
  <si>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</si>
  <si>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</si>
  <si>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</si>
  <si>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</si>
  <si>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</si>
  <si>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</si>
  <si>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</si>
  <si>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</si>
  <si>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</si>
  <si>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</si>
  <si>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</si>
  <si>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</si>
  <si>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</si>
  <si>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</si>
  <si>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</si>
  <si>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</si>
  <si>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</si>
  <si>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</si>
  <si>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</si>
  <si>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</si>
  <si>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</si>
  <si>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</si>
  <si>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</si>
  <si>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</si>
  <si>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</si>
  <si>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</si>
  <si>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</si>
  <si>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</si>
  <si>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</si>
  <si>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</si>
  <si>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</si>
  <si>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</si>
  <si>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</si>
  <si>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</si>
  <si>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</si>
  <si>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</si>
  <si>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</si>
  <si>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</si>
  <si>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</si>
  <si>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</si>
  <si>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</si>
  <si>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</si>
  <si>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</si>
  <si>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</si>
  <si>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</si>
  <si>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</si>
  <si>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</si>
  <si>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</si>
  <si>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</si>
  <si>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</si>
  <si>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</si>
  <si>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</si>
  <si>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</si>
  <si>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</si>
  <si>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</si>
  <si>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</si>
  <si>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</si>
  <si>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</si>
  <si>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</si>
  <si>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</si>
  <si>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</si>
  <si>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</si>
  <si>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</si>
  <si>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</si>
  <si>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</si>
  <si>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</si>
  <si>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</si>
  <si>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</si>
  <si>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</si>
  <si>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</si>
  <si>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</si>
  <si>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</si>
  <si>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</si>
  <si>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</si>
  <si>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</si>
  <si>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</si>
  <si>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</si>
  <si>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</si>
  <si>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</si>
  <si>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</si>
  <si>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</si>
  <si>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</si>
  <si>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</si>
  <si>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</si>
  <si>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</si>
  <si>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</si>
  <si>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</si>
  <si>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</si>
  <si>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</si>
  <si>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</si>
  <si>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</si>
  <si>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</si>
  <si>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</si>
  <si>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</si>
  <si>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</si>
  <si>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</si>
  <si>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</si>
  <si>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</si>
  <si>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</si>
  <si>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</si>
  <si>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</si>
  <si>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</si>
  <si>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</si>
  <si>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</si>
  <si>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</si>
  <si>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</si>
  <si>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</si>
  <si>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</si>
  <si>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</si>
  <si>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</si>
  <si>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</si>
  <si>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</si>
  <si>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</si>
  <si>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</si>
  <si>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</si>
  <si>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</si>
  <si>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</si>
  <si>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</si>
  <si>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</si>
  <si>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</si>
  <si>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</si>
  <si>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</si>
  <si>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</si>
  <si>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</si>
  <si>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</si>
  <si>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</si>
  <si>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</si>
  <si>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</si>
  <si>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</si>
  <si>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</si>
  <si>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</si>
  <si>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</si>
  <si>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</si>
  <si>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</si>
  <si>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</si>
  <si>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</si>
  <si>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</si>
  <si>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</si>
  <si>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</si>
  <si>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</si>
  <si>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</si>
  <si>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</si>
  <si>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</si>
  <si>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</si>
  <si>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</si>
  <si>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</si>
  <si>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</si>
  <si>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</si>
  <si>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</si>
  <si>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</si>
  <si>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</si>
  <si>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</si>
  <si>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</si>
  <si>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</si>
  <si>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</si>
  <si>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</si>
  <si>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</si>
  <si>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</si>
  <si>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</si>
  <si>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</si>
  <si>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</si>
  <si>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</si>
  <si>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</si>
  <si>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</si>
  <si>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</si>
  <si>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</si>
  <si>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</si>
  <si>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</si>
  <si>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</si>
  <si>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</si>
  <si>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</si>
  <si>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</si>
  <si>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</si>
  <si>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</si>
  <si>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</si>
  <si>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</si>
  <si>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</si>
  <si>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</si>
  <si>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</si>
  <si>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</si>
  <si>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</si>
  <si>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</si>
  <si>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</si>
  <si>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</si>
  <si>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</si>
  <si>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</si>
  <si>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</si>
  <si>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</si>
  <si>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</si>
  <si>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</si>
  <si>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</si>
  <si>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</si>
  <si>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</si>
  <si>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</si>
  <si>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</si>
  <si>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</si>
  <si>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</si>
  <si>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</si>
  <si>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</si>
  <si>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</si>
  <si>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</si>
  <si>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</si>
  <si>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</si>
  <si>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</si>
  <si>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</si>
  <si>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</si>
  <si>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</si>
  <si>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</si>
  <si>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</si>
  <si>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</si>
  <si>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</si>
  <si>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</si>
  <si>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</si>
  <si>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</si>
  <si>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</si>
  <si>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</si>
  <si>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</si>
  <si>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</si>
  <si>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</si>
  <si>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</si>
  <si>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</si>
  <si>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</si>
  <si>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</si>
  <si>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</si>
  <si>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</si>
  <si>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</si>
  <si>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</si>
  <si>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</si>
  <si>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</si>
  <si>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</si>
  <si>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</si>
  <si>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</si>
  <si>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</si>
  <si>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</si>
  <si>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</si>
  <si>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</si>
  <si>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</si>
  <si>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</si>
  <si>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</si>
  <si>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</si>
  <si>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</si>
  <si>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</si>
  <si>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</si>
  <si>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</si>
  <si>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</si>
  <si>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</si>
  <si>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</si>
  <si>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</si>
  <si>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</si>
  <si>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</si>
  <si>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</si>
  <si>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</si>
  <si>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</si>
  <si>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</si>
  <si>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</si>
  <si>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</si>
  <si>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</si>
  <si>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</si>
  <si>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</si>
  <si>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</si>
  <si>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</si>
  <si>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</si>
  <si>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</si>
  <si>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</si>
  <si>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</si>
  <si>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</si>
  <si>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</si>
  <si>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</si>
  <si>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</si>
  <si>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</si>
  <si>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</si>
  <si>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</si>
  <si>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</si>
  <si>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</si>
  <si>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</si>
  <si>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</si>
  <si>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</si>
  <si>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</si>
  <si>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</si>
  <si>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</si>
  <si>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</si>
  <si>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</si>
  <si>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</si>
  <si>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</si>
  <si>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</si>
  <si>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</si>
  <si>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</si>
  <si>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</si>
  <si>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</si>
  <si>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</si>
  <si>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</si>
  <si>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</si>
  <si>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</si>
  <si>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</si>
  <si>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</si>
  <si>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</si>
  <si>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</si>
  <si>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</si>
  <si>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</si>
  <si>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</si>
  <si>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</si>
  <si>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</si>
  <si>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</si>
  <si>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</si>
  <si>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</si>
  <si>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</si>
  <si>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</si>
  <si>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</si>
  <si>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</si>
  <si>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</si>
  <si>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</si>
  <si>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</si>
  <si>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</si>
  <si>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</si>
  <si>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</si>
  <si>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</si>
  <si>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</si>
  <si>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</si>
  <si>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</si>
  <si>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</si>
  <si>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</si>
  <si>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</si>
  <si>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</si>
  <si>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</si>
  <si>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</si>
  <si>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</si>
  <si>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</si>
  <si>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</si>
  <si>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</si>
  <si>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</si>
  <si>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</si>
  <si>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</si>
  <si>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</si>
  <si>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</si>
  <si>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</si>
  <si>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</si>
  <si>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</si>
  <si>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</si>
  <si>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</si>
  <si>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</si>
  <si>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</si>
  <si>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</si>
  <si>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</si>
  <si>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</si>
  <si>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</si>
  <si>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</si>
  <si>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</si>
  <si>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</si>
  <si>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</si>
  <si>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</si>
  <si>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</si>
  <si>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</si>
  <si>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</si>
  <si>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</si>
  <si>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</si>
  <si>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</si>
  <si>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</si>
  <si>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</si>
  <si>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</si>
  <si>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</si>
  <si>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</si>
  <si>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</si>
  <si>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</si>
  <si>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</si>
  <si>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</si>
  <si>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</si>
  <si>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</si>
  <si>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</si>
  <si>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</si>
  <si>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</si>
  <si>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</si>
  <si>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</si>
  <si>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</si>
  <si>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</si>
  <si>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</si>
  <si>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</si>
  <si>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</si>
  <si>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</si>
  <si>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</si>
  <si>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</si>
  <si>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</si>
  <si>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</si>
  <si>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</si>
  <si>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</si>
  <si>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</si>
  <si>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</si>
  <si>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</si>
  <si>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</si>
  <si>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</si>
  <si>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</si>
  <si>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</si>
  <si>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</si>
  <si>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</si>
  <si>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</si>
  <si>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</si>
  <si>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</si>
  <si>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</si>
  <si>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</si>
  <si>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</si>
  <si>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</si>
  <si>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</si>
  <si>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</si>
  <si>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</si>
  <si>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</si>
  <si>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</si>
  <si>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</si>
  <si>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</si>
  <si>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</si>
  <si>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</si>
  <si>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</si>
  <si>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</si>
  <si>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</si>
  <si>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</si>
  <si>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</si>
  <si>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</si>
  <si>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</si>
  <si>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</si>
  <si>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</si>
  <si>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</si>
  <si>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</si>
  <si>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</si>
  <si>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</si>
  <si>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</si>
  <si>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</si>
  <si>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</si>
  <si>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</si>
  <si>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</si>
  <si>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</si>
  <si>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</si>
  <si>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</si>
  <si>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</si>
  <si>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</si>
  <si>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</si>
  <si>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</si>
  <si>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</si>
  <si>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</si>
  <si>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</si>
  <si>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</si>
  <si>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</si>
  <si>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</si>
  <si>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</si>
  <si>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</si>
  <si>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</si>
  <si>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</si>
  <si>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</si>
  <si>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</si>
  <si>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</si>
  <si>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</si>
  <si>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</si>
  <si>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</si>
  <si>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</si>
  <si>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</si>
  <si>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</si>
  <si>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</si>
  <si>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</si>
  <si>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</si>
  <si>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</si>
  <si>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</si>
  <si>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</si>
  <si>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</si>
  <si>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</si>
  <si>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</si>
  <si>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</si>
  <si>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</si>
  <si>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</si>
  <si>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</si>
  <si>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</si>
  <si>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</si>
  <si>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</si>
  <si>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</si>
  <si>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</si>
  <si>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</si>
  <si>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</si>
  <si>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</si>
  <si>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</si>
  <si>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</si>
  <si>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</si>
  <si>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</si>
  <si>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</si>
  <si>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</si>
  <si>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</si>
  <si>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</si>
  <si>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</si>
  <si>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</si>
  <si>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</si>
  <si>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</si>
  <si>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</si>
  <si>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</si>
  <si>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</si>
  <si>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</si>
  <si>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</si>
  <si>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</si>
  <si>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</si>
  <si>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</si>
  <si>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</si>
  <si>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</si>
  <si>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</si>
  <si>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</si>
  <si>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</si>
  <si>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</si>
  <si>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</si>
  <si>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</si>
  <si>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</si>
  <si>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</si>
  <si>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</si>
  <si>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</si>
  <si>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</si>
  <si>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</si>
  <si>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</si>
  <si>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</si>
  <si>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</si>
  <si>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</si>
  <si>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</si>
  <si>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</si>
  <si>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</si>
  <si>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</si>
  <si>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</si>
  <si>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</si>
  <si>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</si>
  <si>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</si>
  <si>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</si>
  <si>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</si>
  <si>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</si>
  <si>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</si>
  <si>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</si>
  <si>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</si>
  <si>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</si>
  <si>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</si>
  <si>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</si>
  <si>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</si>
  <si>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</si>
  <si>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</si>
  <si>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</si>
  <si>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</si>
  <si>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</si>
  <si>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</si>
  <si>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</si>
  <si>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</si>
  <si>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</si>
  <si>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</si>
  <si>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</si>
  <si>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</si>
  <si>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</si>
  <si>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</si>
  <si>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</si>
  <si>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</si>
  <si>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</si>
  <si>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</si>
  <si>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</si>
  <si>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</si>
  <si>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</si>
  <si>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</si>
  <si>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</si>
  <si>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</si>
  <si>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</si>
  <si>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</si>
  <si>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</si>
  <si>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</si>
  <si>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</si>
  <si>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</si>
  <si>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</si>
  <si>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</si>
  <si>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</si>
  <si>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</si>
  <si>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</si>
  <si>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</si>
  <si>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</si>
  <si>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</si>
  <si>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</si>
  <si>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</si>
  <si>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</si>
  <si>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</si>
  <si>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</si>
  <si>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</si>
  <si>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</si>
  <si>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</si>
  <si>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</si>
  <si>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</si>
  <si>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</si>
  <si>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</si>
  <si>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</si>
  <si>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</si>
  <si>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</si>
  <si>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</si>
  <si>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</si>
  <si>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</si>
  <si>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</si>
  <si>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</si>
  <si>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</si>
  <si>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</si>
  <si>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</si>
  <si>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</si>
  <si>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</si>
  <si>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</si>
  <si>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</si>
  <si>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</si>
  <si>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</si>
  <si>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</si>
  <si>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</si>
  <si>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</si>
  <si>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</si>
  <si>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</si>
  <si>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</si>
  <si>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</si>
  <si>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</si>
  <si>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</si>
  <si>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</si>
  <si>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</si>
  <si>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</si>
  <si>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</si>
  <si>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</si>
  <si>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</si>
  <si>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</si>
  <si>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</si>
  <si>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</si>
  <si>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</si>
  <si>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</si>
  <si>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</si>
  <si>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</si>
  <si>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</si>
  <si>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</si>
  <si>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</si>
  <si>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</si>
  <si>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</si>
  <si>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</si>
  <si>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</si>
  <si>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</si>
  <si>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</si>
  <si>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</si>
  <si>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</si>
  <si>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</si>
  <si>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</si>
  <si>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</si>
  <si>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</si>
  <si>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</si>
  <si>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</si>
  <si>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</si>
  <si>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</si>
  <si>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</si>
  <si>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</si>
  <si>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</si>
  <si>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</si>
  <si>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</si>
  <si>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</si>
  <si>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</si>
  <si>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</si>
  <si>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</si>
  <si>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</si>
  <si>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</si>
  <si>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</si>
  <si>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</si>
  <si>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</si>
  <si>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</si>
  <si>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</si>
  <si>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</si>
  <si>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</si>
  <si>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</si>
  <si>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</si>
  <si>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</si>
  <si>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</si>
  <si>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</si>
  <si>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</si>
  <si>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</si>
  <si>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</si>
  <si>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</si>
  <si>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</si>
  <si>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</si>
  <si>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</si>
  <si>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</si>
  <si>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</si>
  <si>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</si>
  <si>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</si>
  <si>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</si>
  <si>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</si>
  <si>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</si>
  <si>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</si>
  <si>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</si>
  <si>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</si>
  <si>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</si>
  <si>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</si>
  <si>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</si>
  <si>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</si>
  <si>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</si>
  <si>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</si>
  <si>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</si>
  <si>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</si>
  <si>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</si>
  <si>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</si>
  <si>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</si>
  <si>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</si>
  <si>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</si>
  <si>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</si>
  <si>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</si>
  <si>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</si>
  <si>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</si>
  <si>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</si>
  <si>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</si>
  <si>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</si>
  <si>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</si>
  <si>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</si>
  <si>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</si>
  <si>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</si>
  <si>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</si>
  <si>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</si>
  <si>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</si>
  <si>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</si>
  <si>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</si>
  <si>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</si>
  <si>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</si>
  <si>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</si>
  <si>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</si>
  <si>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</si>
  <si>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</si>
  <si>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</si>
  <si>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</si>
  <si>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</si>
  <si>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</si>
  <si>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</si>
  <si>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</si>
  <si>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</si>
  <si>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</si>
  <si>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</si>
  <si>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</si>
  <si>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</si>
  <si>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</si>
  <si>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</si>
  <si>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</si>
  <si>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</si>
  <si>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</si>
  <si>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</si>
  <si>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</si>
  <si>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</si>
  <si>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</si>
  <si>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</si>
  <si>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</si>
  <si>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</si>
  <si>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</si>
  <si>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</si>
  <si>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</si>
  <si>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</si>
  <si>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</si>
  <si>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</si>
  <si>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</si>
  <si>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</si>
  <si>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</si>
  <si>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</si>
  <si>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</si>
  <si>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</si>
  <si>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</si>
  <si>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</si>
  <si>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</si>
  <si>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</si>
  <si>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</si>
  <si>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</si>
  <si>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</si>
  <si>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</si>
  <si>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</si>
  <si>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</si>
  <si>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</si>
  <si>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</si>
  <si>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</si>
  <si>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</si>
  <si>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</si>
  <si>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</si>
  <si>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</si>
  <si>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</si>
  <si>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</si>
  <si>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</si>
  <si>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</si>
  <si>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</si>
  <si>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</si>
  <si>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</si>
  <si>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</si>
  <si>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</si>
  <si>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</si>
  <si>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</si>
  <si>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</si>
  <si>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</si>
  <si>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</si>
  <si>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</si>
  <si>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</si>
  <si>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</si>
  <si>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</si>
  <si>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</si>
  <si>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</si>
  <si>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</si>
  <si>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</si>
  <si>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</si>
  <si>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</si>
  <si>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</si>
  <si>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</si>
  <si>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</si>
  <si>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</si>
  <si>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</si>
  <si>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</si>
  <si>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</si>
  <si>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</si>
  <si>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</si>
  <si>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</si>
  <si>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</si>
  <si>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</si>
  <si>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</si>
  <si>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</si>
  <si>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</si>
  <si>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</si>
  <si>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</si>
  <si>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</si>
  <si>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</si>
  <si>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</si>
  <si>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</si>
  <si>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</si>
  <si>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</si>
  <si>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</si>
  <si>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</si>
  <si>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</si>
  <si>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</si>
  <si>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</si>
  <si>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</si>
  <si>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</si>
  <si>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</si>
  <si>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</si>
  <si>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</si>
  <si>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</si>
  <si>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</si>
  <si>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</si>
  <si>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</si>
  <si>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</si>
  <si>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</si>
  <si>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</si>
  <si>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</si>
  <si>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</si>
  <si>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</si>
  <si>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</si>
  <si>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</si>
  <si>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</si>
  <si>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</si>
  <si>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</si>
  <si>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</si>
  <si>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</si>
  <si>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</si>
  <si>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</si>
  <si>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</si>
  <si>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</si>
  <si>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</si>
  <si>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</si>
  <si>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</si>
  <si>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</si>
  <si>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</si>
  <si>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</si>
  <si>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</si>
  <si>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</si>
  <si>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</si>
  <si>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</si>
  <si>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</si>
  <si>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</si>
  <si>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</si>
  <si>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</si>
  <si>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</si>
  <si>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</si>
  <si>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</si>
  <si>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</si>
  <si>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</si>
  <si>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</si>
  <si>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</si>
  <si>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</si>
  <si>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</si>
  <si>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</si>
  <si>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</si>
  <si>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</si>
  <si>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</si>
  <si>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</si>
  <si>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</si>
  <si>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</si>
  <si>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</si>
  <si>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</si>
  <si>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</si>
  <si>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</si>
  <si>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</si>
  <si>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</si>
  <si>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</si>
  <si>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</si>
  <si>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</si>
  <si>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</si>
  <si>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</si>
  <si>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</si>
  <si>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</si>
  <si>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</si>
  <si>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</si>
  <si>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</si>
  <si>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</si>
  <si>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</si>
  <si>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</si>
  <si>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</si>
  <si>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</si>
  <si>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</si>
  <si>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</si>
  <si>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</si>
  <si>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</si>
  <si>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</si>
  <si>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</si>
  <si>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</si>
  <si>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</si>
  <si>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</si>
  <si>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</si>
  <si>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</si>
  <si>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</si>
  <si>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</si>
  <si>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</si>
  <si>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</si>
  <si>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</si>
  <si>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</si>
  <si>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</si>
  <si>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</si>
  <si>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</si>
  <si>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</si>
  <si>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</si>
  <si>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</si>
  <si>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</si>
  <si>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</si>
  <si>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</si>
  <si>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</si>
  <si>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</si>
  <si>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</si>
  <si>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</si>
  <si>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</si>
  <si>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</si>
  <si>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</si>
  <si>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</si>
  <si>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</si>
  <si>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</si>
  <si>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</si>
  <si>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</si>
  <si>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</si>
  <si>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</si>
  <si>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</si>
  <si>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</si>
  <si>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</si>
  <si>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</si>
  <si>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</si>
  <si>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</si>
  <si>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</si>
  <si>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</si>
  <si>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</si>
  <si>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</si>
  <si>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</si>
  <si>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</si>
  <si>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</si>
  <si>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</si>
  <si>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</si>
  <si>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</si>
  <si>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</si>
  <si>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</si>
  <si>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</si>
  <si>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</si>
  <si>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</si>
  <si>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</si>
  <si>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</si>
  <si>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</si>
  <si>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</si>
  <si>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</si>
  <si>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</si>
  <si>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</si>
  <si>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</si>
  <si>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</si>
  <si>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</si>
  <si>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</si>
  <si>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</si>
  <si>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</si>
  <si>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</si>
  <si>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</si>
  <si>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</si>
  <si>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</si>
  <si>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</si>
  <si>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</si>
  <si>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</si>
  <si>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</si>
  <si>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</si>
  <si>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</si>
  <si>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</si>
  <si>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</si>
  <si>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</si>
  <si>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</si>
  <si>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</si>
  <si>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</si>
  <si>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</si>
  <si>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</si>
  <si>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</si>
  <si>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</si>
  <si>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</si>
  <si>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</si>
  <si>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</si>
  <si>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</si>
  <si>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</si>
  <si>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</si>
  <si>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</si>
  <si>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</si>
  <si>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</si>
  <si>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</si>
  <si>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</si>
  <si>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</si>
  <si>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</si>
  <si>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</si>
  <si>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</si>
  <si>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</si>
  <si>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</si>
  <si>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</si>
  <si>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</si>
  <si>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</si>
  <si>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</si>
  <si>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</si>
  <si>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</si>
  <si>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</si>
  <si>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</si>
  <si>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</si>
  <si>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</si>
  <si>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</si>
  <si>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</si>
  <si>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</si>
  <si>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</si>
  <si>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</si>
  <si>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</si>
  <si>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</si>
  <si>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</si>
  <si>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</si>
  <si>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</si>
  <si>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</si>
  <si>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</si>
  <si>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</si>
  <si>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</si>
  <si>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</si>
  <si>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</si>
  <si>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</si>
  <si>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</si>
  <si>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</si>
  <si>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</si>
  <si>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</si>
  <si>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</si>
  <si>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</si>
  <si>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</si>
  <si>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</si>
  <si>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</si>
  <si>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</si>
  <si>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</si>
  <si>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</si>
  <si>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</si>
  <si>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</si>
  <si>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</si>
  <si>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</si>
  <si>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</si>
  <si>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</si>
  <si>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</si>
  <si>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</si>
  <si>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</si>
  <si>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</si>
  <si>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</si>
  <si>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</si>
  <si>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</si>
  <si>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</si>
  <si>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</si>
  <si>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</si>
  <si>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</si>
  <si>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</si>
  <si>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</si>
  <si>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</si>
  <si>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</si>
  <si>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</si>
  <si>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</si>
  <si>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</si>
  <si>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</si>
  <si>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</si>
  <si>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</si>
  <si>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</si>
  <si>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</si>
  <si>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</si>
  <si>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</si>
  <si>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</si>
  <si>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</si>
  <si>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</si>
  <si>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</si>
  <si>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</si>
  <si>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</si>
  <si>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</si>
  <si>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</si>
  <si>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</si>
  <si>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</si>
  <si>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</si>
  <si>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</si>
  <si>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</si>
  <si>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</si>
  <si>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</si>
  <si>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</si>
  <si>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</si>
  <si>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</si>
  <si>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</si>
  <si>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</si>
  <si>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</si>
  <si>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</si>
  <si>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</si>
  <si>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</si>
  <si>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</si>
  <si>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</si>
  <si>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</si>
  <si>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</si>
  <si>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</si>
  <si>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</si>
  <si>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</si>
  <si>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</si>
  <si>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</si>
  <si>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</si>
  <si>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</si>
  <si>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</si>
  <si>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</si>
  <si>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</si>
  <si>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</si>
  <si>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</si>
  <si>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</si>
  <si>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</si>
  <si>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</si>
  <si>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</si>
  <si>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</si>
  <si>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</si>
  <si>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</si>
  <si>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</si>
  <si>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</si>
  <si>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</si>
  <si>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</si>
  <si>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</si>
  <si>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</si>
  <si>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</si>
  <si>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</si>
  <si>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</si>
  <si>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</si>
  <si>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</si>
  <si>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</si>
  <si>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</si>
  <si>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</si>
  <si>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</si>
  <si>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</si>
  <si>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</si>
  <si>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</si>
  <si>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</si>
  <si>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</si>
  <si>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</si>
  <si>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</si>
  <si>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</si>
  <si>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</si>
  <si>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</si>
  <si>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</si>
  <si>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</si>
  <si>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</si>
  <si>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</si>
  <si>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</si>
  <si>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</si>
  <si>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</si>
  <si>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</si>
  <si>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</si>
  <si>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</si>
  <si>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</si>
  <si>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</si>
  <si>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</si>
  <si>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</si>
  <si>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</si>
  <si>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</si>
  <si>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</si>
  <si>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</si>
  <si>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</si>
  <si>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</si>
  <si>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</si>
  <si>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</si>
  <si>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</si>
  <si>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</si>
  <si>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</si>
  <si>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</si>
  <si>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</si>
  <si>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</si>
  <si>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</si>
  <si>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</si>
  <si>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</si>
  <si>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</si>
  <si>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</si>
  <si>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</si>
  <si>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</si>
  <si>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</si>
  <si>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</si>
  <si>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</si>
  <si>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</si>
  <si>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</si>
  <si>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</si>
  <si>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</si>
  <si>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</si>
  <si>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</si>
  <si>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</si>
  <si>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</si>
  <si>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</si>
  <si>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</si>
  <si>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</si>
  <si>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</si>
  <si>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</si>
  <si>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</si>
  <si>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</si>
  <si>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</si>
  <si>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</si>
  <si>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</si>
  <si>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</si>
  <si>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</si>
  <si>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</si>
  <si>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</si>
  <si>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</si>
  <si>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</si>
  <si>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</si>
  <si>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</si>
  <si>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</si>
  <si>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</si>
  <si>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</si>
  <si>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</si>
  <si>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</si>
  <si>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</si>
  <si>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</si>
  <si>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</si>
  <si>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</si>
  <si>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</si>
  <si>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</si>
  <si>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</si>
  <si>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</si>
  <si>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</si>
  <si>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</si>
  <si>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</si>
  <si>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</si>
  <si>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</si>
  <si>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</si>
  <si>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</si>
  <si>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</si>
  <si>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</si>
  <si>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</si>
  <si>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</si>
  <si>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</si>
  <si>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</si>
  <si>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</si>
  <si>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</si>
  <si>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</si>
  <si>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</si>
  <si>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</si>
  <si>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</si>
  <si>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</si>
  <si>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</si>
  <si>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</si>
  <si>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</si>
  <si>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</si>
  <si>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</si>
  <si>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</si>
  <si>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</si>
  <si>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</si>
  <si>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</si>
  <si>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</si>
  <si>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</si>
  <si>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</si>
  <si>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</si>
  <si>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</si>
  <si>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</si>
  <si>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</si>
  <si>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</si>
  <si>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</si>
  <si>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</si>
  <si>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</si>
  <si>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</si>
  <si>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</si>
  <si>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</si>
  <si>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</si>
  <si>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</si>
  <si>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</si>
  <si>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</si>
  <si>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</si>
  <si>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</si>
  <si>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</si>
  <si>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</si>
  <si>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</si>
  <si>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</si>
  <si>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</si>
  <si>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</si>
  <si>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</si>
  <si>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</si>
  <si>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</si>
  <si>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</si>
  <si>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</si>
  <si>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</si>
  <si>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</si>
  <si>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</si>
  <si>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</si>
  <si>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</si>
  <si>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</si>
  <si>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</si>
  <si>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</si>
  <si>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</si>
  <si>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</si>
  <si>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</si>
  <si>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</si>
  <si>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</si>
  <si>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</si>
  <si>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</si>
  <si>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</si>
  <si>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</si>
  <si>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</si>
  <si>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</si>
  <si>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</si>
  <si>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</si>
  <si>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</si>
  <si>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</si>
  <si>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</si>
  <si>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</si>
  <si>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</si>
  <si>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</si>
  <si>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</si>
  <si>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</si>
  <si>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</si>
  <si>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</si>
  <si>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</si>
  <si>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</si>
  <si>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</si>
  <si>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</si>
  <si>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</si>
  <si>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</si>
  <si>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</si>
  <si>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</si>
  <si>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</si>
  <si>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</si>
  <si>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</si>
  <si>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</si>
  <si>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</si>
  <si>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</si>
  <si>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</si>
  <si>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</si>
  <si>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</si>
  <si>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</si>
  <si>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</si>
  <si>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</si>
  <si>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</si>
  <si>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</si>
  <si>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</si>
  <si>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</si>
  <si>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</si>
  <si>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</si>
  <si>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</si>
  <si>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</si>
  <si>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</si>
  <si>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</si>
  <si>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</si>
  <si>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</si>
  <si>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</si>
  <si>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</si>
  <si>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</si>
  <si>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</si>
  <si>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</si>
  <si>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</si>
  <si>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</si>
  <si>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</si>
  <si>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</si>
  <si>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</si>
  <si>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</si>
  <si>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</si>
  <si>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</si>
  <si>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</si>
  <si>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</si>
  <si>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</si>
  <si>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</si>
  <si>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</si>
  <si>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</si>
  <si>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</si>
  <si>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</si>
  <si>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</si>
  <si>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</si>
  <si>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</si>
  <si>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</si>
  <si>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</si>
  <si>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</si>
  <si>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</si>
  <si>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</si>
  <si>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</si>
  <si>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</si>
  <si>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</si>
  <si>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</si>
  <si>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</si>
  <si>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</si>
  <si>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</si>
  <si>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</si>
  <si>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</si>
  <si>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</si>
  <si>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</si>
  <si>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</si>
  <si>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</si>
  <si>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</si>
  <si>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</si>
  <si>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</si>
  <si>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</si>
  <si>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</si>
  <si>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</si>
  <si>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</si>
  <si>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</si>
  <si>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</si>
  <si>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</si>
  <si>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</si>
  <si>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</si>
  <si>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</si>
  <si>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</si>
  <si>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</si>
  <si>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</si>
  <si>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</si>
  <si>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</si>
  <si>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</si>
  <si>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</si>
  <si>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</si>
  <si>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</si>
  <si>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</si>
  <si>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</si>
  <si>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</si>
  <si>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</si>
  <si>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</si>
  <si>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</si>
  <si>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</si>
  <si>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</si>
  <si>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</si>
  <si>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</si>
  <si>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</si>
  <si>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</si>
  <si>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</si>
  <si>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</si>
  <si>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</si>
  <si>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</si>
  <si>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</si>
  <si>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</si>
  <si>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</si>
  <si>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</si>
  <si>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</si>
  <si>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</si>
  <si>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</si>
  <si>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</si>
  <si>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</si>
  <si>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</si>
  <si>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</si>
  <si>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</si>
  <si>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</si>
  <si>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</si>
  <si>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</si>
  <si>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</si>
  <si>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</si>
  <si>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</si>
  <si>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</si>
  <si>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</si>
  <si>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</si>
  <si>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</si>
  <si>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</si>
  <si>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</si>
  <si>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</si>
  <si>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</si>
  <si>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</si>
  <si>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</si>
  <si>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</si>
  <si>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</si>
  <si>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</si>
  <si>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</si>
  <si>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</si>
  <si>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</si>
  <si>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</si>
  <si>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</si>
  <si>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</si>
  <si>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</si>
  <si>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</si>
  <si>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</si>
  <si>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</si>
  <si>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</si>
  <si>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</si>
  <si>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</si>
  <si>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</si>
  <si>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</si>
  <si>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</si>
  <si>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</si>
  <si>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</si>
  <si>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</si>
  <si>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</si>
  <si>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</si>
  <si>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</si>
  <si>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</si>
  <si>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</si>
  <si>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</si>
  <si>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</si>
  <si>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</si>
  <si>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</si>
  <si>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</si>
  <si>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</si>
  <si>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</si>
  <si>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</si>
  <si>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</si>
  <si>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</si>
  <si>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</si>
  <si>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</si>
  <si>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</si>
  <si>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</si>
  <si>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</si>
  <si>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</si>
  <si>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</si>
  <si>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</si>
  <si>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</si>
  <si>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</si>
  <si>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</si>
  <si>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</si>
  <si>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</si>
  <si>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</si>
  <si>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</si>
  <si>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</si>
  <si>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</si>
  <si>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</si>
  <si>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</si>
  <si>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</si>
  <si>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</si>
  <si>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</si>
  <si>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</si>
  <si>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</si>
  <si>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</si>
  <si>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</si>
  <si>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</si>
  <si>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</si>
  <si>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</si>
  <si>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</si>
  <si>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</si>
  <si>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</si>
  <si>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</si>
  <si>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</si>
  <si>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</si>
  <si>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</si>
  <si>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</si>
  <si>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</si>
  <si>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</si>
  <si>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</si>
  <si>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</si>
  <si>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</si>
  <si>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</si>
  <si>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</si>
  <si>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</si>
  <si>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</si>
  <si>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</si>
  <si>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</si>
  <si>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</si>
  <si>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</si>
  <si>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</si>
  <si>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</si>
  <si>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</si>
  <si>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</si>
  <si>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</si>
  <si>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</si>
  <si>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</si>
  <si>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</si>
  <si>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</si>
  <si>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</si>
  <si>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</si>
  <si>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</si>
  <si>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</si>
  <si>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</si>
  <si>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</si>
  <si>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</si>
  <si>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</si>
  <si>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</si>
  <si>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</si>
  <si>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</si>
  <si>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</si>
  <si>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</si>
  <si>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</si>
  <si>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</si>
  <si>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</si>
  <si>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</si>
  <si>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</si>
  <si>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</si>
  <si>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</si>
  <si>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</si>
  <si>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</si>
  <si>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</si>
  <si>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</si>
  <si>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</si>
  <si>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</si>
  <si>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</si>
  <si>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</si>
  <si>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</si>
  <si>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</si>
  <si>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</si>
  <si>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</si>
  <si>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</si>
  <si>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</si>
  <si>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</si>
  <si>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</si>
  <si>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</si>
  <si>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</si>
  <si>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</si>
  <si>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</si>
  <si>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</si>
  <si>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</si>
  <si>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</si>
  <si>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</si>
  <si>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</si>
  <si>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</si>
  <si>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</si>
  <si>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</si>
  <si>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</si>
  <si>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</si>
  <si>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</si>
  <si>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</si>
  <si>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</si>
  <si>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</si>
  <si>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</si>
  <si>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</si>
  <si>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</si>
  <si>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</si>
  <si>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</si>
  <si>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</si>
  <si>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</si>
  <si>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</si>
  <si>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</si>
  <si>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</si>
  <si>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</si>
  <si>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</si>
  <si>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</si>
  <si>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</si>
  <si>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</si>
  <si>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</si>
  <si>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</si>
  <si>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</si>
  <si>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</si>
  <si>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</si>
  <si>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</si>
  <si>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</si>
  <si>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</si>
  <si>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</si>
  <si>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</si>
  <si>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</si>
  <si>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</si>
  <si>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</si>
  <si>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</si>
  <si>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</si>
  <si>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</si>
  <si>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</si>
  <si>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</si>
  <si>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</si>
  <si>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</si>
  <si>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</si>
  <si>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</si>
  <si>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</si>
  <si>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</si>
  <si>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</si>
  <si>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</si>
  <si>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</si>
  <si>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</si>
  <si>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</si>
  <si>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</si>
  <si>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</si>
  <si>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</si>
  <si>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</si>
  <si>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</si>
  <si>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</si>
  <si>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</si>
  <si>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</si>
  <si>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</si>
  <si>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</si>
  <si>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</si>
  <si>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</si>
  <si>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</si>
  <si>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</si>
  <si>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</si>
  <si>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</si>
  <si>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</si>
  <si>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</si>
  <si>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</si>
  <si>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</si>
  <si>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</si>
  <si>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</si>
  <si>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</si>
  <si>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</si>
  <si>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</si>
  <si>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</si>
  <si>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</si>
  <si>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</si>
  <si>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</si>
  <si>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</si>
  <si>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</si>
  <si>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</si>
  <si>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</si>
  <si>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</si>
  <si>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</si>
  <si>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</si>
  <si>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</si>
  <si>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</si>
  <si>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</si>
  <si>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</si>
  <si>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</si>
  <si>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</si>
  <si>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</si>
  <si>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</si>
  <si>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</si>
  <si>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</si>
  <si>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</si>
  <si>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</si>
  <si>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</si>
  <si>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</si>
  <si>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</si>
  <si>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</si>
  <si>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</si>
  <si>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</si>
  <si>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</si>
  <si>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</si>
  <si>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</si>
  <si>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</si>
  <si>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</si>
  <si>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</si>
  <si>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</si>
  <si>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</si>
  <si>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</si>
  <si>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</si>
  <si>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</si>
  <si>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</si>
  <si>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</si>
  <si>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</si>
  <si>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</si>
  <si>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</si>
  <si>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</si>
  <si>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</si>
  <si>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</si>
  <si>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</si>
  <si>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</si>
  <si>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</si>
  <si>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</si>
  <si>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</si>
  <si>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</si>
  <si>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</si>
  <si>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</si>
  <si>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</si>
  <si>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</si>
  <si>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</si>
  <si>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</si>
  <si>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</si>
  <si>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</si>
  <si>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</si>
  <si>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</si>
  <si>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</si>
  <si>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</si>
  <si>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</si>
  <si>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</si>
  <si>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</si>
  <si>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</si>
  <si>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</si>
  <si>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</si>
  <si>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</si>
  <si>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</si>
  <si>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</si>
  <si>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</si>
  <si>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</si>
  <si>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</si>
  <si>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</si>
  <si>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</si>
  <si>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</si>
  <si>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</si>
  <si>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</si>
  <si>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</si>
  <si>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</si>
  <si>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</si>
  <si>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</si>
  <si>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</si>
  <si>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</si>
  <si>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</si>
  <si>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</si>
  <si>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</si>
  <si>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</si>
  <si>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</si>
  <si>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</si>
  <si>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</si>
  <si>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</si>
  <si>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</si>
  <si>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</si>
  <si>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</si>
  <si>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</si>
  <si>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</si>
  <si>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</si>
  <si>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</si>
  <si>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</si>
  <si>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</si>
  <si>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</si>
  <si>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</si>
  <si>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</si>
  <si>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</si>
  <si>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</si>
  <si>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</si>
  <si>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</si>
  <si>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</si>
  <si>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</si>
  <si>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</si>
  <si>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</si>
  <si>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</si>
  <si>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</si>
  <si>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</si>
  <si>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</si>
  <si>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</si>
  <si>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</si>
  <si>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</si>
  <si>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</si>
  <si>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</si>
  <si>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</si>
  <si>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</si>
  <si>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</si>
  <si>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</si>
  <si>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</si>
  <si>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</si>
  <si>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</si>
  <si>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</si>
  <si>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</si>
  <si>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</si>
  <si>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</si>
  <si>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</si>
  <si>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</si>
  <si>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</si>
  <si>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</si>
  <si>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</si>
  <si>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</si>
  <si>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</si>
  <si>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</si>
  <si>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</si>
  <si>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</si>
  <si>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</si>
  <si>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</si>
  <si>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</si>
  <si>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</si>
  <si>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</si>
  <si>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</si>
  <si>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</si>
  <si>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</si>
  <si>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</si>
  <si>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</si>
  <si>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</si>
  <si>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</si>
  <si>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</si>
  <si>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</si>
  <si>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</si>
  <si>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</si>
  <si>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</si>
  <si>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</si>
  <si>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</si>
  <si>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</si>
  <si>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</si>
  <si>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</si>
  <si>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</si>
  <si>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</si>
  <si>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</si>
  <si>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</si>
  <si>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</si>
  <si>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</si>
  <si>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</si>
  <si>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</si>
  <si>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</si>
  <si>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</si>
  <si>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</si>
  <si>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</si>
  <si>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</si>
  <si>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</si>
  <si>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</si>
  <si>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</si>
  <si>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</si>
  <si>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</si>
  <si>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</si>
  <si>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</si>
  <si>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</si>
  <si>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</si>
  <si>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</si>
  <si>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</si>
  <si>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</si>
  <si>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</si>
  <si>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</si>
  <si>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</si>
  <si>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</si>
  <si>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</si>
  <si>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</si>
  <si>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</si>
  <si>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</si>
  <si>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</si>
  <si>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</si>
  <si>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</si>
  <si>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</si>
  <si>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</si>
  <si>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</si>
  <si>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</si>
  <si>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</si>
  <si>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</si>
  <si>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</si>
  <si>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</si>
  <si>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</si>
  <si>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</si>
  <si>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</si>
  <si>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</si>
  <si>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</si>
  <si>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</si>
  <si>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</si>
  <si>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</si>
  <si>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</si>
  <si>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</si>
  <si>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</si>
  <si>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</si>
  <si>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</si>
  <si>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</si>
  <si>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</si>
  <si>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</si>
  <si>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</si>
  <si>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</si>
  <si>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</si>
  <si>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</si>
  <si>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</si>
  <si>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</si>
  <si>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</si>
  <si>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</si>
  <si>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</si>
  <si>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</si>
  <si>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</si>
  <si>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</si>
  <si>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</si>
  <si>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</si>
  <si>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</si>
  <si>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</si>
  <si>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</si>
  <si>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</si>
  <si>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</si>
  <si>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</si>
  <si>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</si>
  <si>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</si>
  <si>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</si>
  <si>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</si>
  <si>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</si>
  <si>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</si>
  <si>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</si>
  <si>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</si>
  <si>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</si>
  <si>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</si>
  <si>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</si>
  <si>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</si>
  <si>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</si>
  <si>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</si>
  <si>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</si>
  <si>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</si>
  <si>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</si>
  <si>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</si>
  <si>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</si>
  <si>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</si>
  <si>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</si>
  <si>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</si>
  <si>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</si>
  <si>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</si>
  <si>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</si>
  <si>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</si>
  <si>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</si>
  <si>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</si>
  <si>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</si>
  <si>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</si>
  <si>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</si>
  <si>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</si>
  <si>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</si>
  <si>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</si>
  <si>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</si>
  <si>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</si>
  <si>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</si>
  <si>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</si>
  <si>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</si>
  <si>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</si>
  <si>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</si>
  <si>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</si>
  <si>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</si>
  <si>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</si>
  <si>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</si>
  <si>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</si>
  <si>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</si>
  <si>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</si>
  <si>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</si>
  <si>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</si>
  <si>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</si>
  <si>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</si>
  <si>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</si>
  <si>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</si>
  <si>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</si>
  <si>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</si>
  <si>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</si>
  <si>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</si>
  <si>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</si>
  <si>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</si>
  <si>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</si>
  <si>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</si>
  <si>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</si>
  <si>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</si>
  <si>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</si>
  <si>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</si>
  <si>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</si>
  <si>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</si>
  <si>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</si>
  <si>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</si>
  <si>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</si>
  <si>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</si>
  <si>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</si>
  <si>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</si>
  <si>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</si>
  <si>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</si>
  <si>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</si>
  <si>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</si>
  <si>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</si>
  <si>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</si>
  <si>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</si>
  <si>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</si>
  <si>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</si>
  <si>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</si>
  <si>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</si>
  <si>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</si>
  <si>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</si>
  <si>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</si>
  <si>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</si>
  <si>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</si>
  <si>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</si>
  <si>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</si>
  <si>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</si>
  <si>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</si>
  <si>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</si>
  <si>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</si>
  <si>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</si>
  <si>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</si>
  <si>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</si>
  <si>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</si>
  <si>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</si>
  <si>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</si>
  <si>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</si>
  <si>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</si>
  <si>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</si>
  <si>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</si>
  <si>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</si>
  <si>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</si>
  <si>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</si>
  <si>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</si>
  <si>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</si>
  <si>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</si>
  <si>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</si>
  <si>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</si>
  <si>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</si>
  <si>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</si>
  <si>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</si>
  <si>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</si>
  <si>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</si>
  <si>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</si>
  <si>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</si>
  <si>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</si>
  <si>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</si>
  <si>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</si>
  <si>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</si>
  <si>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</si>
  <si>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</si>
  <si>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</si>
  <si>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</si>
  <si>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</si>
  <si>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</si>
  <si>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</si>
  <si>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</si>
  <si>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</si>
  <si>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</si>
  <si>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</si>
  <si>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</si>
  <si>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</si>
  <si>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</si>
  <si>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</si>
  <si>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</si>
  <si>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</si>
  <si>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</si>
  <si>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</si>
  <si>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</si>
  <si>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</si>
  <si>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</si>
  <si>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</si>
  <si>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</si>
  <si>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</si>
  <si>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</si>
  <si>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</si>
  <si>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</si>
  <si>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</si>
  <si>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</si>
  <si>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</si>
  <si>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</si>
  <si>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</si>
  <si>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</si>
  <si>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</si>
  <si>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</si>
  <si>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</si>
  <si>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</si>
  <si>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</si>
  <si>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</si>
  <si>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</si>
  <si>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</si>
  <si>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</si>
  <si>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</si>
  <si>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</si>
  <si>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</si>
  <si>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</si>
  <si>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</si>
  <si>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</si>
  <si>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</si>
  <si>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</si>
  <si>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</si>
  <si>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</si>
  <si>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</si>
  <si>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</si>
  <si>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</si>
  <si>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</si>
  <si>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</si>
  <si>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</si>
  <si>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</si>
  <si>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</si>
  <si>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</si>
  <si>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</si>
  <si>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</si>
  <si>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</si>
  <si>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</si>
  <si>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</si>
  <si>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</si>
  <si>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</si>
  <si>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</si>
  <si>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</si>
  <si>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</si>
  <si>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</si>
  <si>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</si>
  <si>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</si>
  <si>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</si>
  <si>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</si>
  <si>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</si>
  <si>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</si>
  <si>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</si>
  <si>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</si>
  <si>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</si>
  <si>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</si>
  <si>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</si>
  <si>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</si>
  <si>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</si>
  <si>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</si>
  <si>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</si>
  <si>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</si>
  <si>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</si>
  <si>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</si>
  <si>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</si>
  <si>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</si>
  <si>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</si>
  <si>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</si>
  <si>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</si>
  <si>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</si>
  <si>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</si>
  <si>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</si>
  <si>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</si>
  <si>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</si>
  <si>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</si>
  <si>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</si>
  <si>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</si>
  <si>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</si>
  <si>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</si>
  <si>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</si>
  <si>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</si>
  <si>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</si>
  <si>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</si>
  <si>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</si>
  <si>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</si>
  <si>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</si>
  <si>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</si>
  <si>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</si>
  <si>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</si>
  <si>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</si>
  <si>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</si>
  <si>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</si>
  <si>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</si>
  <si>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</si>
  <si>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</si>
  <si>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</si>
  <si>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</si>
  <si>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</si>
  <si>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</si>
  <si>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</si>
  <si>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</si>
  <si>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</si>
  <si>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</si>
  <si>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</si>
  <si>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</si>
  <si>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</si>
  <si>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</si>
  <si>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</si>
  <si>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</si>
  <si>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</si>
  <si>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</si>
  <si>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</si>
  <si>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</si>
  <si>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</si>
  <si>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</si>
  <si>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</si>
  <si>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</si>
  <si>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</si>
  <si>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</si>
  <si>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</si>
  <si>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</si>
  <si>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</si>
  <si>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</si>
  <si>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</si>
  <si>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</si>
  <si>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</si>
  <si>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</si>
  <si>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</si>
  <si>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</si>
  <si>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</si>
  <si>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</si>
  <si>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</si>
  <si>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</si>
  <si>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</si>
  <si>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</si>
  <si>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</si>
  <si>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</si>
  <si>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</si>
  <si>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</si>
  <si>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</si>
  <si>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</si>
  <si>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</si>
  <si>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</si>
  <si>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</si>
  <si>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</si>
  <si>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</si>
  <si>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</si>
  <si>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</si>
  <si>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</si>
  <si>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</si>
  <si>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</si>
  <si>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</si>
  <si>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</si>
  <si>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</si>
  <si>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</si>
  <si>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</si>
  <si>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</si>
  <si>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</si>
  <si>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</si>
  <si>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</si>
  <si>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</si>
  <si>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</si>
  <si>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</si>
  <si>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</si>
  <si>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</si>
  <si>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</si>
  <si>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</si>
  <si>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</si>
  <si>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</si>
  <si>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</si>
  <si>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</si>
  <si>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</si>
  <si>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</si>
  <si>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</si>
  <si>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</si>
  <si>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</si>
  <si>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</si>
  <si>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</si>
  <si>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</si>
  <si>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</si>
  <si>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</si>
  <si>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</si>
  <si>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</si>
  <si>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</si>
  <si>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</si>
  <si>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</si>
  <si>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</si>
  <si>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</si>
  <si>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</si>
  <si>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</si>
  <si>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</si>
  <si>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</si>
  <si>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</si>
  <si>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</si>
  <si>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</si>
  <si>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</si>
  <si>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</si>
  <si>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</si>
  <si>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</si>
  <si>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</si>
  <si>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</si>
  <si>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</si>
  <si>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</si>
  <si>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</si>
  <si>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</si>
  <si>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</si>
  <si>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</si>
  <si>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</si>
  <si>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</si>
  <si>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</si>
  <si>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</si>
  <si>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</si>
  <si>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</si>
  <si>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</si>
  <si>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</si>
  <si>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</si>
  <si>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</si>
  <si>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</si>
  <si>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</si>
  <si>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</si>
  <si>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</si>
  <si>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</si>
  <si>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</si>
  <si>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</si>
  <si>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</si>
  <si>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</si>
  <si>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</si>
  <si>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</si>
  <si>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</si>
  <si>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</si>
  <si>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</si>
  <si>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</si>
  <si>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</si>
  <si>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</si>
  <si>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</si>
  <si>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</si>
  <si>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</si>
  <si>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</si>
  <si>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</si>
  <si>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</si>
  <si>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</si>
  <si>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</si>
  <si>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</si>
  <si>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</si>
  <si>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</si>
  <si>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</si>
  <si>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</si>
  <si>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</si>
  <si>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</si>
  <si>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</si>
  <si>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</si>
  <si>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</si>
  <si>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</si>
  <si>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</si>
  <si>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</si>
  <si>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</si>
  <si>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</si>
  <si>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</si>
  <si>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</si>
  <si>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</si>
  <si>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</si>
  <si>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</si>
  <si>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</si>
  <si>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</si>
  <si>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</si>
  <si>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</si>
  <si>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</si>
  <si>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</si>
  <si>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</si>
  <si>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</si>
  <si>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</si>
  <si>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</si>
  <si>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</si>
  <si>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</si>
  <si>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</si>
  <si>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</si>
  <si>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</si>
  <si>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</si>
  <si>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</si>
  <si>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</si>
  <si>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</si>
  <si>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</si>
  <si>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</si>
  <si>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</si>
  <si>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</si>
  <si>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</si>
  <si>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</si>
  <si>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</si>
  <si>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</si>
  <si>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</si>
  <si>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</si>
  <si>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</si>
  <si>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</si>
  <si>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</si>
  <si>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</si>
  <si>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</si>
  <si>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</si>
  <si>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</si>
  <si>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</si>
  <si>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</si>
  <si>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</si>
  <si>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</si>
  <si>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</si>
  <si>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</si>
  <si>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</si>
  <si>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</si>
  <si>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</si>
  <si>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</si>
  <si>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</si>
  <si>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</si>
  <si>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</si>
  <si>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</si>
  <si>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</si>
  <si>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</si>
  <si>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</si>
  <si>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</si>
  <si>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</si>
  <si>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</si>
  <si>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</si>
  <si>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</si>
  <si>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</si>
  <si>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</si>
  <si>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</si>
  <si>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</si>
  <si>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</si>
  <si>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</si>
  <si>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</si>
  <si>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</si>
  <si>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</si>
  <si>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</si>
  <si>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</si>
  <si>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</si>
  <si>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</si>
  <si>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</si>
  <si>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</si>
  <si>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</si>
  <si>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</si>
  <si>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</si>
  <si>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</si>
  <si>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</si>
  <si>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</si>
  <si>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</si>
  <si>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</si>
  <si>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</si>
  <si>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</si>
  <si>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</si>
  <si>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</si>
  <si>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</si>
  <si>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</si>
  <si>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</si>
  <si>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</si>
  <si>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</si>
  <si>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</si>
  <si>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</si>
  <si>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</si>
  <si>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</si>
  <si>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</si>
  <si>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</si>
  <si>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</si>
  <si>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</si>
  <si>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</si>
  <si>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</si>
  <si>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</si>
  <si>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</si>
  <si>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</si>
  <si>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</si>
  <si>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</si>
  <si>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</si>
  <si>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</si>
  <si>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</si>
  <si>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</si>
  <si>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</si>
  <si>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</si>
  <si>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</si>
  <si>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</si>
  <si>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</si>
  <si>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</si>
  <si>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</si>
  <si>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</si>
  <si>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</si>
  <si>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</si>
  <si>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</si>
  <si>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</si>
  <si>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</si>
  <si>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</si>
  <si>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</si>
  <si>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</si>
  <si>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</si>
  <si>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</si>
  <si>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</si>
  <si>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</si>
  <si>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</si>
  <si>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</si>
  <si>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</si>
  <si>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</si>
  <si>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</si>
  <si>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</si>
  <si>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</si>
  <si>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</si>
  <si>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</si>
  <si>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</si>
  <si>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</si>
  <si>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</si>
  <si>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</si>
  <si>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</si>
  <si>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</si>
  <si>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</si>
  <si>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</si>
  <si>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</si>
  <si>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</si>
  <si>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</si>
  <si>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</si>
  <si>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</si>
  <si>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</si>
  <si>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</si>
  <si>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</si>
  <si>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</si>
  <si>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</si>
  <si>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</si>
  <si>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</si>
  <si>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</si>
  <si>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</si>
  <si>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</si>
  <si>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</si>
  <si>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</si>
  <si>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</si>
  <si>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</si>
  <si>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</si>
  <si>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</si>
  <si>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</si>
  <si>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</si>
  <si>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</si>
  <si>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</si>
  <si>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</si>
  <si>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</si>
  <si>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</si>
  <si>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</si>
  <si>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</si>
  <si>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</si>
  <si>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</si>
  <si>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</si>
  <si>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</si>
  <si>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</si>
  <si>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</si>
  <si>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</si>
  <si>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</si>
  <si>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</si>
  <si>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</si>
  <si>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</si>
  <si>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</si>
  <si>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</si>
  <si>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</si>
  <si>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</si>
  <si>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</si>
  <si>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</si>
  <si>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</si>
  <si>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</si>
  <si>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</si>
  <si>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</si>
  <si>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</si>
  <si>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</si>
  <si>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</si>
  <si>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</si>
  <si>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</si>
  <si>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</si>
  <si>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</si>
  <si>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</si>
  <si>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</si>
  <si>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</si>
  <si>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</si>
  <si>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</si>
  <si>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</si>
  <si>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</si>
  <si>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</si>
  <si>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</si>
  <si>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</si>
  <si>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</si>
  <si>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</si>
  <si>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</si>
  <si>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</si>
  <si>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</si>
  <si>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</si>
  <si>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</si>
  <si>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</si>
  <si>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</si>
  <si>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</si>
  <si>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</si>
  <si>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</si>
  <si>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</si>
  <si>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</si>
  <si>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</si>
  <si>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</si>
  <si>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</si>
  <si>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</si>
  <si>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</si>
  <si>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</si>
  <si>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</si>
  <si>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</si>
  <si>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</si>
  <si>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</si>
  <si>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</si>
  <si>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</si>
  <si>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</si>
  <si>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</si>
  <si>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</si>
  <si>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</si>
  <si>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</si>
  <si>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</si>
  <si>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</si>
  <si>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</si>
  <si>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</si>
  <si>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</si>
  <si>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</si>
  <si>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</si>
  <si>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</si>
  <si>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</si>
  <si>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</si>
  <si>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</si>
  <si>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</si>
  <si>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</si>
  <si>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</si>
  <si>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</si>
  <si>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</si>
  <si>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</si>
  <si>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</si>
  <si>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</si>
  <si>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</si>
  <si>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</si>
  <si>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</si>
  <si>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</si>
  <si>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</si>
  <si>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</si>
  <si>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</si>
  <si>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</si>
  <si>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</si>
  <si>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</si>
  <si>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</si>
  <si>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</si>
  <si>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</si>
  <si>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</si>
  <si>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</si>
  <si>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</si>
  <si>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</si>
  <si>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</si>
  <si>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</si>
  <si>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</si>
  <si>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</si>
  <si>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</si>
  <si>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</si>
  <si>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</si>
  <si>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</si>
  <si>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</si>
  <si>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</si>
  <si>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</si>
  <si>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</si>
  <si>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</si>
  <si>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</si>
  <si>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</si>
  <si>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</si>
  <si>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</si>
  <si>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</si>
  <si>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</si>
  <si>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</si>
  <si>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</si>
  <si>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</si>
  <si>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</si>
  <si>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</si>
  <si>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</si>
  <si>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</si>
  <si>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</si>
  <si>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</si>
  <si>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</si>
  <si>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</si>
  <si>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</si>
  <si>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</si>
  <si>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</si>
  <si>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</si>
  <si>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</si>
  <si>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</si>
  <si>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</si>
  <si>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</si>
  <si>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</si>
  <si>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</si>
  <si>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</si>
  <si>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</si>
  <si>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</si>
  <si>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</si>
  <si>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</si>
  <si>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</si>
  <si>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</si>
  <si>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</si>
  <si>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</si>
  <si>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</si>
  <si>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</si>
  <si>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</si>
  <si>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</si>
  <si>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</si>
  <si>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</si>
  <si>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</si>
  <si>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</si>
  <si>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</si>
  <si>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</si>
  <si>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</si>
  <si>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</si>
  <si>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</si>
  <si>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</si>
  <si>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</si>
  <si>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</si>
  <si>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</si>
  <si>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</si>
  <si>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</si>
  <si>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</si>
  <si>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</si>
  <si>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</si>
  <si>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</si>
  <si>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</si>
  <si>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</si>
  <si>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</si>
  <si>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</si>
  <si>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</si>
  <si>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</si>
  <si>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</si>
  <si>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</si>
  <si>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</si>
  <si>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</si>
  <si>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</si>
  <si>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</si>
  <si>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</si>
  <si>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</si>
  <si>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</si>
  <si>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</si>
  <si>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</si>
  <si>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</si>
  <si>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</si>
  <si>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</si>
  <si>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</si>
  <si>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</si>
  <si>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</si>
  <si>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</si>
  <si>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</si>
  <si>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</si>
  <si>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</si>
  <si>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</si>
  <si>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</si>
  <si>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</si>
  <si>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</si>
  <si>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</si>
  <si>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</si>
  <si>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</si>
  <si>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</si>
  <si>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</si>
  <si>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</si>
  <si>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</si>
  <si>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</si>
  <si>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</si>
  <si>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</si>
  <si>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</si>
  <si>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</si>
  <si>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</si>
  <si>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</si>
  <si>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</si>
  <si>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</si>
  <si>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</si>
  <si>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</si>
  <si>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</si>
  <si>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</si>
  <si>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</si>
  <si>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</si>
  <si>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</si>
  <si>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</si>
  <si>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</si>
  <si>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</si>
  <si>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</si>
  <si>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</si>
  <si>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</si>
  <si>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</si>
  <si>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</si>
  <si>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</si>
  <si>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</si>
  <si>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</si>
  <si>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</si>
  <si>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</si>
  <si>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</si>
  <si>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</si>
  <si>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</si>
  <si>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</si>
  <si>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</si>
  <si>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</si>
  <si>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</si>
  <si>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</si>
  <si>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</si>
  <si>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</si>
  <si>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</si>
  <si>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</si>
  <si>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</si>
  <si>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</si>
  <si>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</si>
  <si>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</si>
  <si>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</si>
  <si>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</si>
  <si>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</si>
  <si>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</si>
  <si>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</si>
  <si>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</si>
  <si>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</si>
  <si>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</si>
  <si>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</si>
  <si>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</si>
  <si>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</si>
  <si>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</si>
  <si>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</si>
  <si>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</si>
  <si>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</si>
  <si>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</si>
  <si>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</si>
  <si>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</si>
  <si>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</si>
  <si>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</si>
  <si>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</si>
  <si>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</si>
  <si>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</si>
  <si>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</si>
  <si>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</si>
  <si>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</si>
  <si>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</si>
  <si>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</si>
  <si>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</si>
  <si>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</si>
  <si>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</si>
  <si>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</si>
  <si>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</si>
  <si>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</si>
  <si>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</si>
  <si>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</si>
  <si>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</si>
  <si>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</si>
  <si>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</si>
  <si>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</si>
  <si>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</si>
  <si>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</si>
  <si>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</si>
  <si>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</si>
  <si>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</si>
  <si>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</si>
  <si>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</si>
  <si>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</si>
  <si>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</si>
  <si>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</si>
  <si>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</si>
  <si>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</si>
  <si>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</si>
  <si>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</si>
  <si>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</si>
  <si>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</si>
  <si>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</si>
  <si>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</si>
  <si>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</si>
  <si>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</si>
  <si>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</si>
  <si>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</si>
  <si>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</si>
  <si>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</si>
  <si>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</si>
  <si>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</si>
  <si>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</si>
  <si>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</si>
  <si>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</si>
  <si>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</si>
  <si>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</si>
  <si>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</si>
  <si>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</si>
  <si>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</si>
  <si>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</si>
  <si>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</si>
  <si>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</si>
  <si>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</si>
  <si>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</si>
  <si>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</si>
  <si>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</si>
  <si>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</si>
  <si>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</si>
  <si>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</si>
  <si>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</si>
  <si>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</si>
  <si>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</si>
  <si>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</si>
  <si>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</si>
  <si>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</si>
  <si>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</si>
  <si>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</si>
  <si>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</si>
  <si>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</si>
  <si>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</si>
  <si>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</si>
  <si>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</si>
  <si>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</si>
  <si>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</si>
  <si>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</si>
  <si>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</si>
  <si>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</si>
  <si>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</si>
  <si>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</si>
  <si>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</si>
  <si>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</si>
  <si>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</si>
  <si>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</si>
  <si>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</si>
  <si>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</si>
  <si>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</si>
  <si>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</si>
  <si>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</si>
  <si>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</si>
  <si>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</si>
  <si>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</si>
  <si>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</si>
  <si>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</si>
  <si>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</si>
  <si>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</si>
  <si>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</si>
  <si>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</si>
  <si>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</si>
  <si>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</si>
  <si>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</si>
  <si>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</si>
  <si>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</si>
  <si>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</si>
  <si>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</si>
  <si>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</si>
  <si>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</si>
  <si>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</si>
  <si>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</si>
  <si>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</si>
  <si>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</si>
  <si>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</si>
  <si>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</si>
  <si>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</si>
  <si>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</si>
  <si>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</si>
  <si>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</si>
  <si>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</si>
  <si>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</si>
  <si>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</si>
  <si>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</si>
  <si>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</si>
  <si>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</si>
  <si>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</si>
  <si>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</si>
  <si>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</si>
  <si>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</si>
  <si>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</si>
  <si>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</si>
  <si>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</si>
  <si>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</si>
  <si>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</si>
  <si>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</si>
  <si>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</si>
  <si>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</si>
  <si>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</si>
  <si>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</si>
  <si>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</si>
  <si>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</si>
  <si>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</si>
  <si>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</si>
  <si>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</si>
  <si>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</si>
  <si>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</si>
  <si>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</si>
  <si>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</si>
  <si>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</si>
  <si>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</si>
  <si>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</si>
  <si>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</si>
  <si>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</si>
  <si>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</si>
  <si>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</si>
  <si>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</si>
  <si>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</si>
  <si>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</si>
  <si>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</si>
  <si>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</si>
  <si>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</si>
  <si>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</si>
  <si>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</si>
  <si>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</si>
  <si>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</si>
  <si>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</si>
  <si>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</si>
  <si>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</si>
  <si>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</si>
  <si>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</si>
  <si>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</si>
  <si>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</si>
  <si>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</si>
  <si>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</si>
  <si>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</si>
  <si>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</si>
  <si>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</si>
  <si>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</si>
  <si>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</si>
  <si>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</si>
  <si>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</si>
  <si>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</si>
  <si>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</si>
  <si>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</si>
  <si>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</si>
  <si>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</si>
  <si>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</si>
  <si>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</si>
  <si>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</si>
  <si>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</si>
  <si>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</si>
  <si>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</si>
  <si>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</si>
  <si>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</si>
  <si>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</si>
  <si>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</si>
  <si>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</si>
  <si>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</si>
  <si>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</si>
  <si>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</si>
  <si>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</si>
  <si>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</si>
  <si>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</si>
  <si>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</si>
  <si>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</si>
  <si>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</si>
  <si>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</si>
  <si>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</si>
  <si>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</si>
  <si>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</si>
  <si>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</si>
  <si>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</si>
  <si>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</si>
  <si>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</si>
  <si>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</si>
  <si>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</si>
  <si>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</si>
  <si>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</si>
  <si>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</si>
  <si>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</si>
  <si>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</si>
  <si>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</si>
  <si>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</si>
  <si>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</si>
  <si>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</si>
  <si>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</si>
  <si>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</si>
  <si>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</si>
  <si>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</si>
  <si>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</si>
  <si>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</si>
  <si>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</si>
  <si>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</si>
  <si>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</si>
  <si>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</si>
  <si>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</si>
  <si>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</si>
  <si>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</si>
  <si>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</si>
  <si>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</si>
  <si>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</si>
  <si>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</si>
  <si>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</si>
  <si>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</si>
  <si>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</si>
  <si>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</si>
  <si>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</si>
  <si>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</si>
  <si>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</si>
  <si>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</si>
  <si>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</si>
  <si>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</si>
  <si>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</si>
  <si>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</si>
  <si>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</si>
  <si>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</si>
  <si>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</si>
  <si>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</si>
  <si>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</si>
  <si>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</si>
  <si>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</si>
  <si>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</si>
  <si>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</si>
  <si>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</si>
  <si>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</si>
  <si>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</si>
  <si>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</si>
  <si>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</si>
  <si>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</si>
  <si>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</si>
  <si>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</si>
  <si>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</si>
  <si>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</si>
  <si>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</si>
  <si>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</si>
  <si>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</si>
  <si>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</si>
  <si>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</si>
  <si>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</si>
  <si>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</si>
  <si>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</si>
  <si>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</si>
  <si>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</si>
  <si>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</si>
  <si>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</si>
  <si>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</si>
  <si>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</si>
  <si>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</si>
  <si>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</si>
  <si>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</si>
  <si>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</si>
  <si>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</si>
  <si>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</si>
  <si>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</si>
  <si>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</si>
  <si>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</si>
  <si>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</si>
  <si>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</si>
  <si>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</si>
  <si>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</si>
  <si>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</si>
  <si>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</si>
  <si>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</si>
  <si>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</si>
  <si>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</si>
  <si>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</si>
  <si>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</si>
  <si>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</si>
  <si>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</si>
  <si>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</si>
  <si>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</si>
  <si>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</si>
  <si>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</si>
  <si>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</si>
  <si>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</si>
  <si>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</si>
  <si>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</si>
  <si>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</si>
  <si>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</si>
  <si>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</si>
  <si>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</si>
  <si>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</si>
  <si>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</si>
  <si>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</si>
  <si>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</si>
  <si>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</si>
  <si>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</si>
  <si>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</si>
  <si>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</si>
  <si>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</si>
  <si>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</si>
  <si>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</si>
  <si>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</si>
  <si>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</si>
  <si>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</si>
  <si>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</si>
  <si>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</si>
  <si>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</si>
  <si>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</si>
  <si>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</si>
  <si>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</si>
  <si>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</si>
  <si>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</si>
  <si>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</si>
  <si>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</si>
  <si>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</si>
  <si>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</si>
  <si>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</si>
  <si>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</si>
  <si>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</si>
  <si>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</si>
  <si>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</si>
  <si>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</si>
  <si>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</si>
  <si>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</si>
  <si>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</si>
  <si>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</si>
  <si>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</si>
  <si>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</si>
  <si>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</si>
  <si>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</si>
  <si>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</si>
  <si>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</si>
  <si>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</si>
  <si>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</si>
  <si>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</si>
  <si>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</si>
  <si>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</si>
  <si>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</si>
  <si>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</si>
  <si>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</si>
  <si>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</si>
  <si>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</si>
  <si>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</si>
  <si>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</si>
  <si>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</si>
  <si>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</si>
  <si>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</si>
  <si>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</si>
  <si>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</si>
  <si>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</si>
  <si>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</si>
  <si>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</si>
  <si>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</si>
  <si>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</si>
  <si>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</si>
  <si>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</si>
  <si>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</si>
  <si>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</si>
  <si>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</si>
  <si>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</si>
  <si>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</si>
  <si>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</si>
  <si>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</si>
  <si>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</si>
  <si>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</si>
  <si>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</si>
  <si>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</si>
  <si>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</si>
  <si>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</si>
  <si>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</si>
  <si>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</si>
  <si>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</si>
  <si>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</si>
  <si>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</si>
  <si>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</si>
  <si>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</si>
  <si>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</si>
  <si>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</si>
  <si>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</si>
  <si>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</si>
  <si>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</si>
  <si>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</si>
  <si>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</si>
  <si>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</si>
  <si>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</si>
  <si>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</si>
  <si>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</si>
  <si>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</si>
  <si>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</si>
  <si>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</si>
  <si>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</si>
  <si>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</si>
  <si>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</si>
  <si>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</si>
  <si>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</si>
  <si>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</si>
  <si>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</si>
  <si>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</si>
  <si>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</si>
  <si>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</si>
  <si>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</si>
  <si>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</si>
  <si>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</si>
  <si>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</si>
  <si>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</si>
  <si>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</si>
  <si>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</si>
  <si>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</si>
  <si>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</si>
  <si>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</si>
  <si>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</si>
  <si>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</si>
  <si>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</si>
  <si>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</si>
  <si>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</si>
  <si>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</si>
  <si>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</si>
  <si>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</si>
  <si>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</si>
  <si>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</si>
  <si>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</si>
  <si>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</si>
  <si>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</si>
  <si>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</si>
  <si>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</si>
  <si>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</si>
  <si>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</si>
  <si>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</si>
  <si>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</si>
  <si>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</si>
  <si>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</si>
  <si>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</si>
  <si>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</si>
  <si>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</si>
  <si>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</si>
  <si>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</si>
  <si>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</si>
  <si>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</si>
  <si>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</si>
  <si>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</si>
  <si>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</si>
  <si>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</si>
  <si>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</si>
  <si>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</si>
  <si>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</si>
  <si>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</si>
  <si>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</si>
  <si>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</si>
  <si>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</si>
  <si>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</si>
  <si>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</si>
  <si>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</si>
  <si>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</si>
  <si>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</si>
  <si>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</si>
  <si>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</si>
  <si>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</si>
  <si>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</si>
  <si>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</si>
  <si>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</si>
  <si>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</si>
  <si>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</si>
  <si>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</si>
  <si>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</si>
  <si>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</si>
  <si>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</si>
  <si>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</si>
  <si>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</si>
  <si>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</si>
  <si>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</si>
  <si>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</si>
  <si>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</si>
  <si>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</si>
  <si>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</si>
  <si>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</si>
  <si>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</si>
  <si>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</si>
  <si>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</si>
  <si>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</si>
  <si>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</si>
  <si>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</si>
  <si>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</si>
  <si>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</si>
  <si>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</si>
  <si>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</si>
  <si>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</si>
  <si>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</si>
  <si>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</si>
  <si>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</si>
  <si>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</si>
  <si>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</si>
  <si>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</si>
  <si>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</si>
  <si>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</si>
  <si>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</si>
  <si>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</si>
  <si>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</si>
  <si>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</si>
  <si>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</si>
  <si>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</si>
  <si>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</si>
  <si>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</si>
  <si>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</si>
  <si>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</si>
  <si>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</si>
  <si>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</si>
  <si>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</si>
  <si>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</si>
  <si>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</si>
  <si>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</si>
  <si>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</si>
  <si>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</si>
  <si>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</si>
  <si>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</si>
  <si>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</si>
  <si>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</si>
  <si>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</si>
  <si>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</si>
  <si>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</si>
  <si>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</si>
  <si>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</si>
  <si>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</si>
  <si>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</si>
  <si>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</si>
  <si>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</si>
  <si>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</si>
  <si>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</si>
  <si>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</si>
  <si>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</si>
  <si>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</si>
  <si>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</si>
  <si>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</si>
  <si>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</si>
  <si>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</si>
  <si>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</si>
  <si>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</si>
  <si>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</si>
  <si>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</si>
  <si>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</si>
  <si>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</si>
  <si>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</si>
  <si>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</si>
  <si>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</si>
  <si>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</si>
  <si>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</si>
  <si>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</si>
  <si>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</si>
  <si>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</si>
  <si>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</si>
  <si>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</si>
  <si>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</si>
  <si>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</si>
  <si>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</si>
  <si>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</si>
  <si>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</si>
  <si>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</si>
  <si>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</si>
  <si>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</si>
  <si>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</si>
  <si>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</si>
  <si>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</si>
  <si>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</si>
  <si>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</si>
  <si>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</si>
  <si>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</si>
  <si>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</si>
  <si>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</si>
  <si>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</si>
  <si>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</si>
  <si>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</si>
  <si>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</si>
  <si>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</si>
  <si>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</si>
  <si>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</si>
  <si>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</si>
  <si>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</si>
  <si>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</si>
  <si>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</si>
  <si>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</si>
  <si>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</si>
  <si>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</si>
  <si>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</si>
  <si>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</si>
  <si>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</si>
  <si>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</si>
  <si>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</si>
  <si>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</si>
  <si>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</si>
  <si>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</si>
  <si>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</si>
  <si>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</si>
  <si>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</si>
  <si>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</si>
  <si>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</si>
  <si>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</si>
  <si>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</si>
  <si>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</si>
  <si>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</si>
  <si>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</si>
  <si>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</si>
  <si>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</si>
  <si>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</si>
  <si>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</si>
  <si>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</si>
  <si>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</si>
  <si>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</si>
  <si>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</si>
  <si>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</si>
  <si>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</si>
  <si>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</si>
  <si>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</si>
  <si>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</si>
  <si>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</si>
  <si>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</si>
  <si>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</si>
  <si>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</si>
  <si>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</si>
  <si>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</si>
  <si>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</si>
  <si>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</si>
  <si>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</si>
  <si>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</si>
  <si>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</si>
  <si>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</si>
  <si>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</si>
  <si>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</si>
  <si>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</si>
  <si>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</si>
  <si>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</si>
  <si>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</si>
  <si>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</si>
  <si>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</si>
  <si>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</si>
  <si>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</si>
  <si>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</si>
  <si>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</si>
  <si>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</si>
  <si>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</si>
  <si>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</si>
  <si>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</si>
  <si>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</si>
  <si>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</si>
  <si>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</si>
  <si>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</si>
  <si>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</si>
  <si>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</si>
  <si>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</si>
  <si>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</si>
  <si>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</si>
  <si>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</si>
  <si>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</si>
  <si>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</si>
  <si>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</si>
  <si>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</si>
  <si>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</si>
  <si>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</si>
  <si>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</si>
  <si>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</si>
  <si>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</si>
  <si>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</si>
  <si>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</si>
  <si>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</si>
  <si>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</si>
  <si>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</si>
  <si>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</si>
  <si>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</si>
  <si>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</si>
  <si>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</si>
  <si>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</si>
  <si>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</si>
  <si>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</si>
  <si>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</si>
  <si>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</si>
  <si>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</si>
  <si>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</si>
  <si>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</si>
  <si>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</si>
  <si>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</si>
  <si>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</si>
  <si>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</si>
  <si>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</si>
  <si>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</si>
  <si>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</si>
  <si>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</si>
  <si>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</si>
  <si>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</si>
  <si>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</si>
  <si>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</si>
  <si>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</si>
  <si>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</si>
  <si>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</si>
  <si>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</si>
  <si>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</si>
  <si>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</si>
  <si>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</si>
  <si>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</si>
  <si>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</si>
  <si>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</si>
  <si>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</si>
  <si>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</si>
  <si>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</si>
  <si>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</si>
  <si>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</si>
  <si>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</si>
  <si>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</si>
  <si>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</si>
  <si>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</si>
  <si>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</si>
  <si>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</si>
  <si>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</si>
  <si>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</si>
  <si>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</si>
  <si>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</si>
  <si>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</si>
  <si>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</si>
  <si>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</si>
  <si>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</si>
  <si>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</si>
  <si>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</si>
  <si>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</si>
  <si>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</si>
  <si>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</si>
  <si>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</si>
  <si>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</si>
  <si>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</si>
  <si>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</si>
  <si>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</si>
  <si>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</si>
  <si>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</si>
  <si>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</si>
  <si>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</si>
  <si>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</si>
  <si>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</si>
  <si>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</si>
  <si>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</si>
  <si>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</si>
  <si>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</si>
  <si>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</si>
  <si>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</si>
  <si>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</si>
  <si>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</si>
  <si>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</si>
  <si>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</si>
  <si>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</si>
  <si>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</si>
  <si>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</si>
  <si>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</si>
  <si>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</si>
  <si>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</si>
  <si>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</si>
  <si>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</si>
  <si>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</si>
  <si>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</si>
  <si>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</si>
  <si>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</si>
  <si>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</si>
  <si>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</si>
  <si>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</si>
  <si>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</si>
  <si>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</si>
  <si>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</si>
  <si>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</si>
  <si>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</si>
  <si>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</si>
  <si>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</si>
  <si>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</si>
  <si>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</si>
  <si>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</si>
  <si>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</si>
  <si>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</si>
  <si>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</si>
  <si>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</si>
  <si>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</si>
  <si>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</si>
  <si>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</si>
  <si>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</si>
  <si>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</si>
  <si>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</si>
  <si>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</si>
  <si>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</si>
  <si>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</si>
  <si>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</si>
  <si>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</si>
  <si>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</si>
  <si>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</si>
  <si>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</si>
  <si>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</si>
  <si>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</si>
  <si>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</si>
  <si>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</si>
  <si>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</si>
  <si>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</si>
  <si>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</si>
  <si>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</si>
  <si>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</si>
  <si>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</si>
  <si>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</si>
  <si>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</si>
  <si>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</si>
  <si>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</si>
  <si>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</si>
  <si>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</si>
  <si>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</si>
  <si>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</si>
  <si>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</si>
  <si>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</si>
  <si>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</si>
  <si>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</si>
  <si>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</si>
  <si>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</si>
  <si>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</si>
  <si>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</si>
  <si>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</si>
  <si>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</si>
  <si>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</si>
  <si>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</si>
  <si>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</si>
  <si>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</si>
  <si>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</si>
  <si>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</si>
  <si>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</si>
  <si>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</si>
  <si>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</si>
  <si>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</si>
  <si>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</si>
  <si>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</si>
  <si>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</si>
  <si>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</si>
  <si>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</si>
  <si>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</si>
  <si>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</si>
  <si>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</si>
  <si>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</si>
  <si>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</si>
  <si>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</si>
  <si>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</si>
  <si>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</si>
  <si>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</si>
  <si>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</si>
  <si>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</si>
  <si>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</si>
  <si>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</si>
  <si>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</si>
  <si>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</si>
  <si>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</si>
  <si>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</si>
  <si>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</si>
  <si>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</si>
  <si>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</si>
  <si>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</si>
  <si>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</si>
  <si>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</si>
  <si>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</si>
  <si>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</si>
  <si>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</si>
  <si>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</si>
  <si>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</si>
  <si>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</si>
  <si>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</si>
  <si>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</si>
  <si>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</si>
  <si>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</si>
  <si>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</si>
  <si>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</si>
  <si>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</si>
  <si>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</si>
  <si>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</si>
  <si>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</si>
  <si>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</si>
  <si>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</si>
  <si>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</si>
  <si>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</si>
  <si>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</si>
  <si>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</si>
  <si>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</si>
  <si>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</si>
  <si>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</si>
  <si>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</si>
  <si>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</si>
  <si>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</si>
  <si>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</si>
  <si>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</si>
  <si>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</si>
  <si>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</si>
  <si>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</si>
  <si>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</si>
  <si>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</si>
  <si>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</si>
  <si>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</si>
  <si>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</si>
  <si>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</si>
  <si>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</si>
  <si>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</si>
  <si>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</si>
  <si>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</si>
  <si>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</si>
  <si>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</si>
  <si>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</si>
  <si>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</si>
  <si>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</si>
  <si>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</si>
  <si>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</si>
  <si>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</si>
  <si>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</si>
  <si>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</si>
  <si>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</si>
  <si>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</si>
  <si>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</si>
  <si>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</si>
  <si>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</si>
  <si>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</si>
  <si>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</si>
  <si>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</si>
  <si>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</si>
  <si>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</si>
  <si>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</si>
  <si>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</si>
  <si>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</si>
  <si>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</si>
  <si>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</si>
  <si>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</si>
  <si>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</si>
  <si>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</si>
  <si>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</si>
  <si>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</si>
  <si>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</si>
  <si>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</si>
  <si>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</si>
  <si>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</si>
  <si>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</si>
  <si>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</si>
  <si>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</si>
  <si>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</si>
  <si>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</si>
  <si>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</si>
  <si>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</si>
  <si>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</si>
  <si>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</si>
  <si>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</si>
  <si>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</si>
  <si>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</si>
  <si>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</si>
  <si>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</si>
  <si>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</si>
  <si>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</si>
  <si>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</si>
  <si>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</si>
  <si>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</si>
  <si>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</si>
  <si>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</si>
  <si>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</si>
  <si>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</si>
  <si>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</si>
  <si>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</si>
  <si>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</si>
  <si>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</si>
  <si>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</si>
  <si>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</si>
  <si>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</si>
  <si>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</si>
  <si>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</si>
  <si>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</si>
  <si>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</si>
  <si>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</si>
  <si>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</si>
  <si>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</si>
  <si>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</si>
  <si>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</si>
  <si>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</si>
  <si>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</si>
  <si>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</si>
  <si>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</si>
  <si>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</si>
  <si>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</si>
  <si>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</si>
  <si>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</si>
  <si>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</si>
  <si>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</si>
  <si>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</si>
  <si>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</si>
  <si>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</si>
  <si>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</si>
  <si>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</si>
  <si>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</si>
  <si>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</si>
  <si>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</si>
  <si>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</si>
  <si>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</si>
  <si>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</si>
  <si>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</si>
  <si>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</si>
  <si>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</si>
  <si>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</si>
  <si>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</si>
  <si>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</si>
  <si>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</si>
  <si>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</si>
  <si>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</si>
  <si>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</si>
  <si>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</si>
  <si>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</si>
  <si>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</si>
  <si>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</si>
  <si>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</si>
  <si>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</si>
  <si>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</si>
  <si>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</si>
  <si>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</si>
  <si>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</si>
  <si>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</si>
  <si>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</si>
  <si>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</si>
  <si>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</si>
  <si>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</si>
  <si>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</si>
  <si>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</si>
  <si>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</si>
  <si>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</si>
  <si>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</si>
  <si>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</si>
  <si>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</si>
  <si>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</si>
  <si>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</si>
  <si>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</si>
  <si>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</si>
  <si>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</si>
  <si>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</si>
  <si>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</si>
  <si>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</si>
  <si>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</si>
  <si>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</si>
  <si>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</si>
  <si>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</si>
  <si>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</si>
  <si>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</si>
  <si>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</si>
  <si>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</si>
  <si>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</si>
  <si>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</si>
  <si>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</si>
  <si>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</si>
  <si>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</si>
  <si>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</si>
  <si>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</si>
  <si>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</si>
  <si>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</si>
  <si>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</si>
  <si>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</si>
  <si>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</si>
  <si>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</si>
  <si>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</si>
  <si>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</si>
  <si>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</si>
  <si>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</si>
  <si>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</si>
  <si>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</si>
  <si>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</si>
  <si>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</si>
  <si>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</si>
  <si>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</si>
  <si>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</si>
  <si>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</si>
  <si>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</si>
  <si>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</si>
  <si>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</si>
  <si>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</si>
  <si>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</si>
  <si>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</si>
  <si>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</si>
  <si>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</si>
  <si>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</si>
  <si>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</si>
  <si>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</si>
  <si>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</si>
  <si>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</si>
  <si>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</si>
  <si>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</si>
  <si>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</si>
  <si>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</si>
  <si>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</si>
  <si>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</si>
  <si>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</si>
  <si>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</si>
  <si>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</si>
  <si>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</si>
  <si>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</si>
  <si>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</si>
  <si>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</si>
  <si>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</si>
  <si>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</si>
  <si>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</si>
  <si>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</si>
  <si>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</si>
  <si>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</si>
  <si>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</si>
  <si>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</si>
  <si>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</si>
  <si>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</si>
  <si>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</si>
  <si>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</si>
  <si>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</si>
  <si>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</si>
  <si>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</si>
  <si>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</si>
  <si>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</si>
  <si>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</si>
  <si>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</si>
  <si>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</si>
  <si>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</si>
  <si>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</si>
  <si>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</si>
  <si>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</si>
  <si>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</si>
  <si>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</si>
  <si>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</si>
  <si>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</si>
  <si>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</si>
  <si>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</si>
  <si>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</si>
  <si>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</si>
  <si>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</si>
  <si>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</si>
  <si>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</si>
  <si>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</si>
  <si>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</si>
  <si>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</si>
  <si>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</si>
  <si>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</si>
  <si>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</si>
  <si>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</si>
  <si>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</si>
  <si>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</si>
  <si>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</si>
  <si>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</si>
  <si>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</si>
  <si>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</si>
  <si>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</si>
  <si>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</si>
  <si>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</si>
  <si>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</si>
  <si>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</si>
  <si>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</si>
  <si>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</si>
  <si>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</si>
  <si>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</si>
  <si>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</si>
  <si>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</si>
  <si>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</si>
  <si>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</si>
  <si>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</si>
  <si>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</si>
  <si>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</si>
  <si>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</si>
  <si>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</si>
  <si>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</si>
  <si>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</si>
  <si>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</si>
  <si>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</si>
  <si>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</si>
  <si>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</si>
  <si>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</si>
  <si>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</si>
  <si>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</si>
  <si>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</si>
  <si>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</si>
  <si>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</si>
  <si>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</si>
  <si>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</si>
  <si>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</si>
  <si>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</si>
  <si>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</si>
  <si>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</si>
  <si>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</si>
  <si>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</si>
  <si>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</si>
  <si>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</si>
  <si>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</si>
  <si>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</si>
  <si>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</si>
  <si>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</si>
  <si>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</si>
  <si>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</si>
  <si>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</si>
  <si>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</si>
  <si>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</si>
  <si>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</si>
  <si>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</si>
  <si>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</si>
  <si>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</si>
  <si>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</si>
  <si>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</si>
  <si>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</si>
  <si>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</si>
  <si>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</si>
  <si>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</si>
  <si>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</si>
  <si>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</si>
  <si>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</si>
  <si>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</si>
  <si>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</si>
  <si>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</si>
  <si>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</si>
  <si>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</si>
  <si>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</si>
  <si>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</si>
  <si>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</si>
  <si>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</si>
  <si>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</si>
  <si>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</si>
  <si>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</si>
  <si>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</si>
  <si>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</si>
  <si>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</si>
  <si>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</si>
  <si>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</si>
  <si>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</si>
  <si>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</si>
  <si>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</si>
  <si>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</si>
  <si>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</si>
  <si>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</si>
  <si>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</si>
  <si>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</si>
  <si>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</si>
  <si>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</si>
  <si>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</si>
  <si>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</si>
  <si>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</si>
  <si>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</si>
  <si>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</si>
  <si>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</si>
  <si>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</si>
  <si>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</si>
  <si>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</si>
  <si>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</si>
  <si>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</si>
  <si>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</si>
  <si>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</si>
  <si>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</si>
  <si>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</si>
  <si>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</si>
  <si>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</si>
  <si>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</si>
  <si>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</si>
  <si>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</si>
  <si>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</si>
  <si>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</si>
  <si>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</si>
  <si>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</si>
  <si>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</si>
  <si>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</si>
  <si>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</si>
  <si>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</si>
  <si>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</si>
  <si>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</si>
  <si>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</si>
  <si>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</si>
  <si>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</si>
  <si>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</si>
  <si>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</si>
  <si>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</si>
  <si>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</si>
  <si>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</si>
  <si>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</si>
  <si>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</si>
  <si>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</si>
  <si>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</si>
  <si>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</si>
  <si>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</si>
  <si>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</si>
  <si>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</si>
  <si>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</si>
  <si>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</si>
  <si>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</si>
  <si>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</si>
  <si>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</si>
  <si>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</si>
  <si>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</si>
  <si>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</si>
  <si>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</si>
  <si>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</si>
  <si>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</si>
  <si>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</si>
  <si>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</si>
  <si>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</si>
  <si>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</si>
  <si>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</si>
  <si>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</si>
  <si>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</si>
  <si>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</si>
  <si>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</si>
  <si>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</si>
  <si>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</si>
  <si>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</si>
  <si>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</si>
  <si>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</si>
  <si>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</si>
  <si>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</si>
  <si>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</si>
  <si>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</si>
  <si>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</si>
  <si>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</si>
  <si>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</si>
  <si>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</si>
  <si>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</si>
  <si>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</si>
  <si>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</si>
  <si>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</si>
  <si>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</si>
  <si>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</si>
  <si>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</si>
  <si>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</si>
  <si>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</si>
  <si>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</si>
  <si>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</si>
  <si>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</si>
  <si>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</si>
  <si>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</si>
  <si>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</si>
  <si>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</si>
  <si>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</si>
  <si>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</si>
  <si>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</si>
  <si>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</si>
  <si>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</si>
  <si>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</si>
  <si>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</si>
  <si>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</si>
  <si>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</si>
  <si>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</si>
  <si>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</si>
  <si>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</si>
  <si>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</si>
  <si>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</si>
  <si>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</si>
  <si>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</si>
  <si>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</si>
  <si>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</si>
  <si>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</si>
  <si>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</si>
  <si>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</si>
  <si>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</si>
  <si>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</si>
  <si>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</si>
  <si>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</si>
  <si>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</si>
  <si>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</si>
  <si>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</si>
  <si>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</si>
  <si>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</si>
  <si>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</si>
  <si>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</si>
  <si>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</si>
  <si>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</si>
  <si>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</si>
  <si>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</si>
  <si>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</si>
  <si>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</si>
  <si>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</si>
  <si>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</si>
  <si>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</si>
  <si>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</si>
  <si>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</si>
  <si>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</si>
  <si>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</si>
  <si>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</si>
  <si>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</si>
  <si>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</si>
  <si>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</si>
  <si>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</si>
  <si>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</si>
  <si>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</si>
  <si>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</si>
  <si>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</si>
  <si>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</si>
  <si>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</si>
  <si>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</si>
  <si>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</si>
  <si>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</si>
  <si>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</si>
  <si>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</si>
  <si>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</si>
  <si>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</si>
  <si>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</si>
  <si>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</si>
  <si>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</si>
  <si>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</si>
  <si>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</si>
  <si>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</si>
  <si>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</si>
  <si>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</si>
  <si>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</si>
  <si>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</si>
  <si>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</si>
  <si>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</si>
  <si>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</si>
  <si>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</si>
  <si>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</si>
  <si>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</si>
  <si>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</si>
  <si>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</si>
  <si>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</si>
  <si>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</si>
  <si>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</si>
  <si>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</si>
  <si>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</si>
  <si>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</si>
  <si>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</si>
  <si>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</si>
  <si>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</si>
  <si>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</si>
  <si>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</si>
  <si>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</si>
  <si>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</si>
  <si>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</si>
  <si>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</si>
  <si>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</si>
  <si>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</si>
  <si>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</si>
  <si>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</si>
  <si>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</si>
  <si>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</si>
  <si>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</si>
  <si>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</si>
  <si>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</si>
  <si>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</si>
  <si>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</si>
  <si>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</si>
  <si>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</si>
  <si>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</si>
  <si>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</si>
  <si>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</si>
  <si>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</si>
  <si>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</si>
  <si>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</si>
  <si>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</si>
  <si>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</si>
  <si>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</si>
  <si>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</si>
  <si>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</si>
  <si>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</si>
  <si>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</si>
  <si>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</si>
  <si>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</si>
  <si>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</si>
  <si>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</si>
  <si>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</si>
  <si>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</si>
  <si>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</si>
  <si>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</si>
  <si>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</si>
  <si>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</si>
  <si>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</si>
  <si>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</si>
  <si>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</si>
  <si>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</si>
  <si>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</si>
  <si>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</si>
  <si>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</si>
  <si>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</si>
  <si>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</si>
  <si>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</si>
  <si>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</si>
  <si>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</si>
  <si>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</si>
  <si>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</si>
  <si>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</si>
  <si>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</si>
  <si>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</si>
  <si>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</si>
  <si>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</si>
  <si>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</si>
  <si>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</si>
  <si>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</si>
  <si>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</si>
  <si>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</si>
  <si>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</si>
  <si>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</si>
  <si>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</si>
  <si>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</si>
  <si>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</si>
  <si>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</si>
  <si>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</si>
  <si>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</si>
  <si>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</si>
  <si>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</si>
  <si>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</si>
  <si>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</si>
  <si>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</si>
  <si>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</si>
  <si>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</si>
  <si>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</si>
  <si>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</si>
  <si>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</si>
  <si>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</si>
  <si>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</si>
  <si>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</si>
  <si>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</si>
  <si>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</si>
  <si>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</si>
  <si>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</si>
  <si>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</si>
  <si>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</si>
  <si>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</si>
  <si>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</si>
  <si>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</si>
  <si>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</si>
  <si>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</si>
  <si>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</si>
  <si>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</si>
  <si>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</si>
  <si>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</si>
  <si>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</si>
  <si>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</si>
  <si>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</si>
  <si>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</si>
  <si>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</si>
  <si>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</si>
  <si>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</si>
  <si>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</si>
  <si>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</si>
  <si>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</si>
  <si>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</si>
  <si>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</si>
  <si>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</si>
  <si>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</si>
  <si>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</si>
  <si>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</si>
  <si>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</si>
  <si>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</si>
  <si>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</si>
  <si>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</si>
  <si>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</si>
  <si>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</si>
  <si>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</si>
  <si>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</si>
  <si>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</si>
  <si>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</si>
  <si>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</si>
  <si>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</si>
  <si>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</si>
  <si>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</si>
  <si>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</si>
  <si>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</si>
  <si>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</si>
  <si>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</si>
  <si>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</si>
  <si>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</si>
  <si>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</si>
  <si>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</si>
  <si>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</si>
  <si>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</si>
  <si>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</si>
  <si>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</si>
  <si>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</si>
  <si>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</si>
  <si>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</si>
  <si>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</si>
  <si>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</si>
  <si>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</si>
  <si>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</si>
  <si>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</si>
  <si>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</si>
  <si>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</si>
  <si>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</si>
  <si>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</si>
  <si>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</si>
  <si>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</si>
  <si>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</si>
  <si>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</si>
  <si>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</si>
  <si>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</si>
  <si>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</si>
  <si>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</si>
  <si>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</si>
  <si>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</si>
  <si>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</si>
  <si>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</si>
  <si>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</si>
  <si>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</si>
  <si>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</si>
  <si>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</si>
  <si>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</si>
  <si>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</si>
  <si>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</si>
  <si>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</si>
  <si>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</si>
  <si>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</si>
  <si>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</si>
  <si>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</si>
  <si>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</si>
  <si>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</si>
  <si>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</si>
  <si>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</si>
  <si>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</si>
  <si>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</si>
  <si>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</si>
  <si>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</si>
  <si>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</si>
  <si>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</si>
  <si>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</si>
  <si>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</si>
  <si>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</si>
  <si>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</si>
  <si>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</si>
  <si>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</si>
  <si>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</si>
  <si>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</si>
  <si>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</si>
  <si>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</si>
  <si>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</si>
  <si>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</si>
  <si>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</si>
  <si>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</si>
  <si>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</si>
  <si>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</si>
  <si>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</si>
  <si>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</si>
  <si>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</si>
  <si>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</si>
  <si>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</si>
  <si>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</si>
  <si>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</si>
  <si>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</si>
  <si>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</si>
  <si>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</si>
  <si>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</si>
  <si>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</si>
  <si>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</si>
  <si>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</si>
  <si>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</si>
  <si>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</si>
  <si>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</si>
  <si>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</si>
  <si>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</si>
  <si>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</si>
  <si>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</si>
  <si>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</si>
  <si>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</si>
  <si>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</si>
  <si>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</si>
  <si>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</si>
  <si>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</si>
  <si>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</si>
  <si>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</si>
  <si>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</si>
  <si>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</si>
  <si>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</si>
  <si>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</si>
  <si>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</si>
  <si>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</si>
  <si>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</si>
  <si>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</si>
  <si>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</si>
  <si>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</si>
  <si>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</si>
  <si>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</si>
  <si>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</si>
  <si>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</si>
  <si>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</si>
  <si>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</si>
  <si>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</si>
  <si>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</si>
  <si>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</si>
  <si>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</si>
  <si>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</si>
  <si>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</si>
  <si>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</si>
  <si>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</si>
  <si>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</si>
  <si>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</si>
  <si>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</si>
  <si>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</si>
  <si>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</si>
  <si>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</si>
  <si>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</si>
  <si>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</si>
  <si>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</si>
  <si>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</si>
  <si>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</si>
  <si>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</si>
  <si>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</si>
  <si>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</si>
  <si>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</si>
  <si>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</si>
  <si>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</si>
  <si>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</si>
  <si>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</si>
  <si>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</si>
  <si>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</si>
  <si>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</si>
  <si>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</si>
  <si>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</si>
  <si>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</si>
  <si>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</si>
  <si>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</si>
  <si>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</si>
  <si>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</si>
  <si>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</si>
  <si>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</si>
  <si>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</si>
  <si>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</si>
  <si>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</si>
  <si>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</si>
  <si>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</si>
  <si>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</si>
  <si>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</si>
  <si>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</si>
  <si>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</si>
  <si>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</si>
  <si>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</si>
  <si>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</si>
  <si>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</si>
  <si>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</si>
  <si>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</si>
  <si>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</si>
  <si>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</si>
  <si>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</si>
  <si>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</si>
  <si>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</si>
  <si>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</si>
  <si>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</si>
  <si>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</si>
  <si>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</si>
  <si>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</si>
  <si>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</si>
  <si>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</si>
  <si>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</si>
  <si>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</si>
  <si>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</si>
  <si>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</si>
  <si>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</si>
  <si>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</si>
  <si>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</si>
  <si>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</si>
  <si>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</si>
  <si>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</si>
  <si>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</si>
  <si>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</si>
  <si>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</si>
  <si>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</si>
  <si>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</si>
  <si>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</si>
  <si>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</si>
  <si>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</si>
  <si>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</si>
  <si>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</si>
  <si>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</si>
  <si>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</si>
  <si>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</si>
  <si>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</si>
  <si>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</si>
  <si>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</si>
  <si>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</si>
  <si>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</si>
  <si>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</si>
  <si>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</si>
  <si>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</si>
  <si>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</si>
  <si>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</si>
  <si>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</si>
  <si>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</si>
  <si>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</si>
  <si>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</si>
  <si>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</si>
  <si>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</si>
  <si>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</si>
  <si>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</si>
  <si>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</si>
  <si>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</si>
  <si>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</si>
  <si>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</si>
  <si>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</si>
  <si>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</si>
  <si>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</si>
  <si>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</si>
  <si>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</si>
  <si>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</si>
  <si>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</si>
  <si>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</si>
  <si>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</si>
  <si>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</si>
  <si>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</si>
  <si>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</si>
  <si>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</si>
  <si>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</si>
  <si>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</si>
  <si>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</si>
  <si>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</si>
  <si>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</si>
  <si>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</si>
  <si>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</si>
  <si>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</si>
  <si>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</si>
  <si>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</si>
  <si>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</si>
  <si>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</si>
  <si>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</si>
  <si>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</si>
  <si>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</si>
  <si>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</si>
  <si>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</si>
  <si>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</si>
  <si>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</si>
  <si>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</si>
  <si>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</si>
  <si>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</si>
  <si>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</si>
  <si>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</si>
  <si>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</si>
  <si>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</si>
  <si>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</si>
  <si>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</si>
  <si>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</si>
  <si>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</si>
  <si>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</si>
  <si>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</si>
  <si>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</si>
  <si>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</si>
  <si>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</si>
  <si>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</si>
  <si>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</si>
  <si>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</si>
  <si>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</si>
  <si>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</si>
  <si>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</si>
  <si>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</si>
  <si>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</si>
  <si>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</si>
  <si>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</si>
  <si>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</si>
  <si>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</si>
  <si>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</si>
  <si>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</si>
  <si>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</si>
  <si>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</si>
  <si>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</si>
  <si>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</si>
  <si>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</si>
  <si>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</si>
  <si>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</si>
  <si>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</si>
  <si>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</si>
  <si>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</si>
  <si>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</si>
  <si>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</si>
  <si>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</si>
  <si>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</si>
  <si>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</si>
  <si>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</si>
  <si>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</si>
  <si>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</si>
  <si>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</si>
  <si>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</si>
  <si>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</si>
  <si>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</si>
  <si>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</si>
  <si>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</si>
  <si>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</si>
  <si>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</si>
  <si>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</si>
  <si>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</si>
  <si>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</si>
  <si>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</si>
  <si>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</si>
  <si>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</si>
  <si>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</si>
  <si>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</si>
  <si>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</si>
  <si>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</si>
  <si>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</si>
  <si>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</si>
  <si>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</si>
  <si>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</si>
  <si>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</si>
  <si>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</si>
  <si>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</si>
  <si>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</si>
  <si>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</si>
  <si>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</si>
  <si>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</si>
  <si>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</si>
  <si>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</si>
  <si>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</si>
  <si>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</si>
  <si>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</si>
  <si>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</si>
  <si>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</si>
  <si>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</si>
  <si>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</si>
  <si>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</si>
  <si>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</si>
  <si>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</si>
  <si>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</si>
  <si>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</si>
  <si>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</si>
  <si>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</si>
  <si>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</si>
  <si>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</si>
  <si>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</si>
  <si>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</si>
  <si>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</si>
  <si>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</si>
  <si>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</si>
  <si>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</si>
  <si>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</si>
  <si>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</si>
  <si>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</si>
  <si>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</si>
  <si>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</si>
  <si>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</si>
  <si>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</si>
  <si>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</si>
  <si>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</si>
  <si>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</si>
  <si>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</si>
  <si>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</si>
  <si>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</si>
  <si>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</si>
  <si>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</si>
  <si>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</si>
  <si>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</si>
  <si>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</si>
  <si>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</si>
  <si>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</si>
  <si>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</si>
  <si>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</si>
  <si>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</si>
  <si>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</si>
  <si>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</si>
  <si>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</si>
  <si>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</si>
  <si>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</si>
  <si>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</si>
  <si>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</si>
  <si>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</si>
  <si>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</si>
  <si>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</si>
  <si>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</si>
  <si>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</si>
  <si>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</si>
  <si>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</si>
  <si>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</si>
  <si>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</si>
  <si>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</si>
  <si>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</si>
  <si>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</si>
  <si>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</si>
  <si>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</si>
  <si>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</si>
  <si>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</si>
  <si>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</si>
  <si>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</si>
  <si>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</si>
  <si>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</si>
  <si>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</si>
  <si>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</si>
  <si>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</si>
  <si>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</si>
  <si>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</si>
  <si>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</si>
  <si>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</si>
  <si>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</si>
  <si>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</si>
  <si>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</si>
  <si>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</si>
  <si>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</si>
  <si>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</si>
  <si>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</si>
  <si>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</si>
  <si>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</si>
  <si>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</si>
  <si>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</si>
  <si>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</si>
  <si>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</si>
  <si>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</si>
  <si>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</si>
  <si>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</si>
  <si>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</si>
  <si>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</si>
  <si>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</si>
  <si>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</si>
  <si>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</si>
  <si>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</si>
  <si>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</si>
  <si>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</si>
  <si>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</si>
  <si>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</si>
  <si>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</si>
  <si>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</si>
  <si>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</si>
  <si>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</si>
  <si>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</si>
  <si>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</si>
  <si>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</si>
  <si>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</si>
  <si>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</si>
  <si>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</si>
  <si>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</si>
  <si>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</si>
  <si>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</si>
  <si>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</si>
  <si>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</si>
  <si>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</si>
  <si>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</si>
  <si>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</si>
  <si>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</si>
  <si>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</si>
  <si>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</si>
  <si>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</si>
  <si>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</si>
  <si>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</si>
  <si>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</si>
  <si>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</si>
  <si>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</si>
  <si>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</si>
  <si>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</si>
  <si>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</si>
  <si>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</si>
  <si>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</si>
  <si>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</si>
  <si>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</si>
  <si>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</si>
  <si>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</si>
  <si>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</si>
  <si>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</si>
  <si>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</si>
  <si>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</si>
  <si>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</si>
  <si>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</si>
  <si>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</si>
  <si>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</si>
  <si>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</si>
  <si>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</si>
  <si>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</si>
  <si>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</si>
  <si>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</si>
  <si>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</si>
  <si>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</si>
  <si>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</si>
  <si>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</si>
  <si>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</si>
  <si>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</si>
  <si>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</si>
  <si>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</si>
  <si>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</si>
  <si>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</si>
  <si>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</si>
  <si>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</si>
  <si>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</si>
  <si>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</si>
  <si>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</si>
  <si>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</si>
  <si>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</si>
  <si>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</si>
  <si>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</si>
  <si>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</si>
  <si>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</si>
  <si>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</si>
  <si>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</si>
  <si>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</si>
  <si>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</si>
  <si>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</si>
  <si>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</si>
  <si>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</si>
  <si>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</si>
  <si>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</si>
  <si>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</si>
  <si>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</si>
  <si>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</si>
  <si>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</si>
  <si>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</si>
  <si>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</si>
  <si>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</si>
  <si>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</si>
  <si>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</si>
  <si>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</si>
  <si>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</si>
  <si>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</si>
  <si>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</si>
  <si>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</si>
  <si>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</si>
  <si>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</si>
  <si>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</si>
  <si>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</si>
  <si>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</si>
  <si>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</si>
  <si>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</si>
  <si>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</si>
  <si>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</si>
  <si>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</si>
  <si>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</si>
  <si>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</si>
  <si>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</si>
  <si>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</si>
  <si>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</si>
  <si>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</si>
  <si>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</si>
  <si>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</si>
  <si>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</si>
  <si>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</si>
  <si>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</si>
  <si>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</si>
  <si>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</si>
  <si>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</si>
  <si>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</si>
  <si>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</si>
  <si>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</si>
  <si>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</si>
  <si>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</si>
  <si>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</si>
  <si>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</si>
  <si>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</si>
  <si>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</si>
  <si>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</si>
  <si>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</si>
  <si>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</si>
  <si>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</si>
  <si>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</si>
  <si>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</si>
  <si>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</si>
  <si>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</si>
  <si>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</si>
  <si>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</si>
  <si>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</si>
  <si>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</si>
  <si>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</si>
  <si>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</si>
  <si>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</si>
  <si>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</si>
  <si>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</si>
  <si>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</si>
  <si>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</si>
  <si>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</si>
  <si>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</si>
  <si>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</si>
  <si>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</si>
  <si>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</si>
  <si>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</si>
  <si>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</si>
  <si>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</si>
  <si>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</si>
  <si>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</si>
  <si>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</si>
  <si>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</si>
  <si>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</si>
  <si>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</si>
  <si>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</si>
  <si>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</si>
  <si>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</si>
  <si>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</si>
  <si>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</si>
  <si>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</si>
  <si>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</si>
  <si>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</si>
  <si>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</si>
  <si>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</si>
  <si>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</si>
  <si>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</si>
  <si>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</si>
  <si>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</si>
  <si>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</si>
  <si>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</si>
  <si>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</si>
  <si>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</si>
  <si>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</si>
  <si>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</si>
  <si>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</si>
  <si>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</si>
  <si>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</si>
  <si>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</si>
  <si>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</si>
  <si>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</si>
  <si>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</si>
  <si>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</si>
  <si>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</si>
  <si>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</si>
  <si>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</si>
  <si>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</si>
  <si>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</si>
  <si>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</si>
  <si>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</si>
  <si>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</si>
  <si>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</si>
  <si>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</si>
  <si>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</si>
  <si>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</si>
  <si>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</si>
  <si>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</si>
  <si>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</si>
  <si>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</si>
  <si>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</si>
  <si>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</si>
  <si>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</si>
  <si>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</si>
  <si>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</si>
  <si>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</si>
  <si>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</si>
  <si>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</si>
  <si>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</si>
  <si>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</si>
  <si>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</si>
  <si>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</si>
  <si>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</si>
  <si>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</si>
  <si>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</si>
  <si>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</si>
  <si>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</si>
  <si>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</si>
  <si>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</si>
  <si>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</si>
  <si>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</si>
  <si>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</si>
  <si>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</si>
  <si>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</si>
  <si>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</si>
  <si>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</si>
  <si>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</si>
  <si>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</si>
  <si>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</si>
  <si>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</si>
  <si>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</si>
  <si>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</si>
  <si>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</si>
  <si>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</si>
  <si>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</si>
  <si>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</si>
  <si>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</si>
  <si>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</si>
  <si>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</si>
  <si>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</si>
  <si>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</si>
  <si>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</si>
  <si>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</si>
  <si>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</si>
  <si>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</si>
  <si>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</si>
  <si>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</si>
  <si>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</si>
  <si>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</si>
  <si>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</si>
  <si>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</si>
  <si>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</si>
  <si>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</si>
  <si>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</si>
  <si>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</si>
  <si>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</si>
  <si>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</si>
  <si>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</si>
  <si>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</si>
  <si>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</si>
  <si>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</si>
  <si>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</si>
  <si>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</si>
  <si>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</si>
  <si>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</si>
  <si>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</si>
  <si>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</si>
  <si>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</si>
  <si>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</si>
  <si>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</si>
  <si>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</si>
  <si>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</si>
  <si>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</si>
  <si>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</si>
  <si>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</si>
  <si>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</si>
  <si>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</si>
  <si>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</si>
  <si>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</si>
  <si>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</si>
  <si>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</si>
  <si>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</si>
  <si>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</si>
  <si>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</si>
  <si>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</si>
  <si>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</si>
  <si>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</si>
  <si>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</si>
  <si>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</si>
  <si>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</si>
  <si>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</si>
  <si>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</si>
  <si>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</si>
  <si>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</si>
  <si>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</si>
  <si>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</si>
  <si>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</si>
  <si>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</si>
  <si>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</si>
  <si>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</si>
  <si>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</si>
  <si>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</si>
  <si>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</si>
  <si>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</si>
  <si>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</si>
  <si>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</si>
  <si>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</si>
  <si>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</si>
  <si>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</si>
  <si>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</si>
  <si>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</si>
  <si>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</si>
  <si>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</si>
  <si>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</si>
  <si>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</si>
  <si>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</si>
  <si>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</si>
  <si>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</si>
  <si>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</si>
  <si>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</si>
  <si>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</si>
  <si>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</si>
  <si>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</si>
  <si>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</si>
  <si>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</si>
  <si>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</si>
  <si>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</si>
  <si>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</si>
  <si>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</si>
  <si>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</si>
  <si>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</si>
  <si>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</si>
  <si>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</si>
  <si>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</si>
  <si>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</si>
  <si>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</si>
  <si>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</si>
  <si>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</si>
  <si>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</si>
  <si>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</si>
  <si>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</si>
  <si>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</si>
  <si>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</si>
  <si>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</si>
  <si>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</si>
  <si>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</si>
  <si>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</si>
  <si>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</si>
  <si>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</si>
  <si>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</si>
  <si>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</si>
  <si>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</si>
  <si>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</si>
  <si>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</si>
  <si>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</si>
  <si>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</si>
  <si>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</si>
  <si>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</si>
  <si>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</si>
  <si>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</si>
  <si>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</si>
  <si>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</si>
  <si>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</si>
  <si>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</si>
  <si>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</si>
  <si>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</si>
  <si>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</si>
  <si>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</si>
  <si>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</si>
  <si>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</si>
  <si>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</si>
  <si>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</si>
  <si>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</si>
  <si>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</si>
  <si>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</si>
  <si>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</si>
  <si>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</si>
  <si>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</si>
  <si>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</si>
  <si>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</si>
  <si>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</si>
  <si>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</si>
  <si>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</si>
  <si>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</si>
  <si>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</si>
  <si>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</si>
  <si>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</si>
  <si>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</si>
  <si>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</si>
  <si>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</si>
  <si>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</si>
  <si>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</si>
  <si>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</si>
  <si>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</si>
  <si>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</si>
  <si>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</si>
  <si>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</si>
  <si>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</si>
  <si>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</si>
  <si>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</si>
  <si>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</si>
  <si>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</si>
  <si>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</si>
  <si>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</si>
  <si>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</si>
  <si>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</si>
  <si>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</si>
  <si>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</si>
  <si>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</si>
  <si>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</si>
  <si>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</si>
  <si>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</si>
  <si>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</si>
  <si>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</si>
  <si>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</si>
  <si>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</si>
  <si>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</si>
  <si>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</si>
  <si>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</si>
  <si>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</si>
  <si>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</si>
  <si>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</si>
  <si>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</si>
  <si>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</si>
  <si>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</si>
  <si>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</si>
  <si>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</si>
  <si>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</si>
  <si>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</si>
  <si>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</si>
  <si>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</si>
  <si>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</si>
  <si>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</si>
  <si>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</si>
  <si>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</si>
  <si>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</si>
  <si>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</si>
  <si>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</si>
  <si>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</si>
  <si>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</si>
  <si>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</si>
  <si>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</si>
  <si>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</si>
  <si>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</si>
  <si>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</si>
  <si>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</si>
  <si>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</si>
  <si>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</si>
  <si>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</si>
  <si>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</si>
  <si>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</si>
  <si>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</si>
  <si>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</si>
  <si>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</si>
  <si>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</si>
  <si>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</si>
  <si>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</si>
  <si>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</si>
  <si>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</si>
  <si>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</si>
  <si>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</si>
  <si>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</si>
  <si>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</si>
  <si>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</si>
  <si>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</si>
  <si>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</si>
  <si>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</si>
  <si>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</si>
  <si>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</si>
  <si>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</si>
  <si>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</si>
  <si>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</si>
  <si>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</si>
  <si>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</si>
  <si>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</si>
  <si>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</si>
  <si>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</si>
  <si>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</si>
  <si>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</si>
  <si>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</si>
  <si>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</si>
  <si>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</si>
  <si>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</si>
  <si>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</si>
  <si>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</si>
  <si>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</si>
  <si>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</si>
  <si>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</si>
  <si>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</si>
  <si>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</si>
  <si>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</si>
  <si>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</si>
  <si>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</si>
  <si>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</si>
  <si>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</si>
  <si>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</si>
  <si>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</si>
  <si>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</si>
  <si>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</si>
  <si>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</si>
  <si>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</si>
  <si>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</si>
  <si>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</si>
  <si>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</si>
  <si>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</si>
  <si>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</si>
  <si>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</si>
  <si>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</si>
  <si>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</si>
  <si>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</si>
  <si>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</si>
  <si>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</si>
  <si>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</si>
  <si>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</si>
  <si>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</si>
  <si>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</si>
  <si>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</si>
  <si>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</si>
  <si>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</si>
  <si>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</si>
  <si>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</si>
  <si>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</si>
  <si>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</si>
  <si>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</si>
  <si>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</si>
  <si>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</si>
  <si>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</si>
  <si>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</si>
  <si>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</si>
  <si>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</si>
  <si>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</si>
  <si>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</si>
  <si>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</si>
  <si>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</si>
  <si>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</si>
  <si>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</si>
  <si>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</si>
  <si>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</si>
  <si>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</si>
  <si>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</si>
  <si>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</si>
  <si>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</si>
  <si>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</si>
  <si>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</si>
  <si>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</si>
  <si>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</si>
  <si>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</si>
  <si>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</si>
  <si>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</si>
  <si>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</si>
  <si>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</si>
  <si>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</si>
  <si>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</si>
  <si>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</si>
  <si>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</si>
  <si>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</si>
  <si>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</si>
  <si>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</si>
  <si>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</si>
  <si>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</si>
  <si>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</si>
  <si>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</si>
  <si>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</si>
  <si>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</si>
  <si>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</si>
  <si>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</si>
  <si>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</si>
  <si>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</si>
  <si>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</si>
  <si>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</si>
  <si>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</si>
  <si>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</si>
  <si>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</si>
  <si>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</si>
  <si>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</si>
  <si>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</si>
  <si>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</si>
  <si>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</si>
  <si>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</si>
  <si>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</si>
  <si>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</si>
  <si>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</si>
  <si>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</si>
  <si>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</si>
  <si>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</si>
  <si>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</si>
  <si>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</si>
  <si>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</si>
  <si>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</si>
  <si>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</si>
  <si>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</si>
  <si>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</si>
  <si>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</si>
  <si>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</si>
  <si>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</si>
  <si>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</si>
  <si>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</si>
  <si>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</si>
  <si>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</si>
  <si>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</si>
  <si>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</si>
  <si>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</si>
  <si>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</si>
  <si>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</si>
  <si>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</si>
  <si>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</si>
  <si>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</si>
  <si>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</si>
  <si>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</si>
  <si>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</si>
  <si>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</si>
  <si>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</si>
  <si>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</si>
  <si>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</si>
  <si>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</si>
  <si>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</si>
  <si>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</si>
  <si>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</si>
  <si>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</si>
  <si>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</si>
  <si>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</si>
  <si>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</si>
  <si>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</si>
  <si>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</si>
  <si>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</si>
  <si>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</si>
  <si>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</si>
  <si>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</si>
  <si>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</si>
  <si>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</si>
  <si>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</si>
  <si>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</si>
  <si>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</si>
  <si>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</si>
  <si>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</si>
  <si>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</si>
  <si>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</si>
  <si>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</si>
  <si>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</si>
  <si>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</si>
  <si>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</si>
  <si>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</si>
  <si>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</si>
  <si>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</si>
  <si>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</si>
  <si>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</si>
  <si>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</si>
  <si>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</si>
  <si>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</si>
  <si>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</si>
  <si>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</si>
  <si>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</si>
  <si>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</si>
  <si>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</si>
  <si>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</si>
  <si>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</si>
  <si>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</si>
  <si>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</si>
  <si>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</si>
  <si>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</si>
  <si>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</si>
  <si>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</si>
  <si>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</si>
  <si>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</si>
  <si>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</si>
  <si>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</si>
  <si>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</si>
  <si>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</si>
  <si>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</si>
  <si>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</si>
  <si>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</si>
  <si>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</si>
  <si>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</si>
  <si>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</si>
  <si>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</si>
  <si>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</si>
  <si>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</si>
  <si>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</si>
  <si>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</si>
  <si>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</si>
  <si>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</si>
  <si>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</si>
  <si>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</si>
  <si>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</si>
  <si>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</si>
  <si>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</si>
  <si>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</si>
  <si>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</si>
  <si>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</si>
  <si>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</si>
  <si>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</si>
  <si>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</si>
  <si>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</si>
  <si>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</si>
  <si>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</si>
  <si>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</si>
  <si>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</si>
  <si>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</si>
  <si>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</si>
  <si>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</si>
  <si>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</si>
  <si>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</si>
  <si>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</si>
  <si>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</si>
  <si>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</si>
  <si>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</si>
  <si>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</si>
  <si>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</si>
  <si>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</si>
  <si>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</si>
  <si>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</si>
  <si>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</si>
  <si>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</si>
  <si>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</si>
  <si>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</si>
  <si>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</si>
  <si>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</si>
  <si>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</si>
  <si>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</si>
  <si>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</si>
  <si>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</si>
  <si>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</si>
  <si>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</si>
  <si>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</si>
  <si>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</si>
  <si>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</si>
  <si>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</si>
  <si>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</si>
  <si>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</si>
  <si>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</si>
  <si>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</si>
  <si>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</si>
  <si>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</si>
  <si>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</si>
  <si>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</si>
  <si>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</si>
  <si>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</si>
  <si>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</si>
  <si>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</si>
  <si>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</si>
  <si>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</si>
  <si>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</si>
  <si>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</si>
  <si>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</si>
  <si>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</si>
  <si>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</si>
  <si>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</si>
  <si>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</si>
  <si>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</si>
  <si>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</si>
  <si>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</si>
  <si>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</si>
  <si>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</si>
  <si>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</si>
  <si>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</si>
  <si>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</si>
  <si>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</si>
  <si>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</si>
  <si>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</si>
  <si>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</si>
  <si>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</si>
  <si>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</si>
  <si>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</si>
  <si>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</si>
  <si>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</si>
  <si>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</si>
  <si>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</si>
  <si>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</si>
  <si>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</si>
  <si>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</si>
  <si>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</si>
  <si>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</si>
  <si>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</si>
  <si>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</si>
  <si>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</si>
  <si>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</si>
  <si>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</si>
  <si>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</si>
  <si>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</si>
  <si>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</si>
  <si>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</si>
  <si>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</si>
  <si>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</si>
  <si>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</si>
  <si>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</si>
  <si>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</si>
  <si>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</si>
  <si>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</si>
  <si>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</si>
  <si>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</si>
  <si>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</si>
  <si>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</si>
  <si>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</si>
  <si>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</si>
  <si>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</si>
  <si>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</si>
  <si>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</si>
  <si>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</si>
  <si>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</si>
  <si>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</si>
  <si>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</si>
  <si>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</si>
  <si>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</si>
  <si>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</si>
  <si>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</si>
  <si>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</si>
  <si>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</si>
  <si>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</si>
  <si>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</si>
  <si>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</si>
  <si>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</si>
  <si>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</si>
  <si>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</si>
  <si>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</si>
  <si>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</si>
  <si>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</si>
  <si>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</si>
  <si>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</si>
  <si>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</si>
  <si>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</si>
  <si>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</si>
  <si>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</si>
  <si>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</si>
  <si>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</si>
  <si>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</si>
  <si>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</si>
  <si>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</si>
  <si>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</si>
  <si>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</si>
  <si>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</si>
  <si>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</si>
  <si>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</si>
  <si>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</si>
  <si>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</si>
  <si>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</si>
  <si>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</si>
  <si>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</si>
  <si>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</si>
  <si>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</si>
  <si>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</si>
  <si>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</si>
  <si>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</si>
  <si>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</si>
  <si>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</si>
  <si>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</si>
  <si>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</si>
  <si>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</si>
  <si>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</si>
  <si>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</si>
  <si>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</si>
  <si>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</si>
  <si>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</si>
  <si>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</si>
  <si>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</si>
  <si>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</si>
  <si>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</si>
  <si>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</si>
  <si>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</si>
  <si>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</si>
  <si>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</si>
  <si>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</si>
  <si>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</si>
  <si>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</si>
  <si>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</si>
  <si>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</si>
  <si>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</si>
  <si>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</si>
  <si>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</si>
  <si>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</si>
  <si>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</si>
  <si>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</si>
  <si>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</si>
  <si>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</si>
  <si>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</si>
  <si>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</si>
  <si>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</si>
  <si>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</si>
  <si>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</si>
  <si>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</si>
  <si>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</si>
  <si>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</si>
  <si>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</si>
  <si>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</si>
  <si>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</si>
  <si>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</si>
  <si>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</si>
  <si>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</si>
  <si>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</si>
  <si>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</si>
  <si>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</si>
  <si>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</si>
  <si>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</si>
  <si>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</si>
  <si>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</si>
  <si>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</si>
  <si>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</si>
  <si>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</si>
  <si>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</si>
  <si>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</si>
  <si>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</si>
  <si>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</si>
  <si>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</si>
  <si>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</si>
  <si>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</si>
  <si>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</si>
  <si>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</si>
  <si>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</si>
  <si>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</si>
  <si>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</si>
  <si>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</si>
  <si>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</si>
  <si>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</si>
  <si>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</si>
  <si>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</si>
  <si>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</si>
  <si>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</si>
  <si>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</si>
  <si>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</si>
  <si>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</si>
  <si>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</si>
  <si>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</si>
  <si>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</si>
  <si>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</si>
  <si>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</si>
  <si>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</si>
  <si>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</si>
  <si>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</si>
  <si>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</si>
  <si>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</si>
  <si>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</si>
  <si>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</si>
  <si>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</si>
  <si>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</si>
  <si>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</si>
  <si>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</si>
  <si>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</si>
  <si>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</si>
  <si>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</si>
  <si>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</si>
  <si>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</si>
  <si>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</si>
  <si>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</si>
  <si>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</si>
  <si>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</si>
  <si>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</si>
  <si>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</si>
  <si>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</si>
  <si>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</si>
  <si>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</si>
  <si>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</si>
  <si>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</si>
  <si>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</si>
  <si>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</si>
  <si>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</si>
  <si>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</si>
  <si>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</si>
  <si>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</si>
  <si>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</si>
  <si>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</si>
  <si>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</si>
  <si>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</si>
  <si>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</si>
  <si>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</si>
  <si>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</si>
  <si>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</si>
  <si>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</si>
  <si>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</si>
  <si>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</si>
  <si>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</si>
  <si>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</si>
  <si>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</si>
  <si>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</si>
  <si>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</si>
  <si>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</si>
  <si>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</si>
  <si>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</si>
  <si>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</si>
  <si>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</si>
  <si>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</si>
  <si>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</si>
  <si>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</si>
  <si>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</si>
  <si>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</si>
  <si>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</si>
  <si>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</si>
  <si>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</si>
  <si>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</si>
  <si>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</si>
  <si>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</si>
  <si>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</si>
  <si>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</si>
  <si>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</si>
  <si>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</si>
  <si>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</si>
  <si>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</si>
  <si>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</si>
  <si>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</si>
  <si>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</si>
  <si>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</si>
  <si>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</si>
  <si>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</si>
  <si>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</si>
  <si>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</si>
  <si>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</si>
  <si>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</si>
  <si>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</si>
  <si>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</si>
  <si>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</si>
  <si>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</si>
  <si>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</si>
  <si>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</si>
  <si>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</si>
  <si>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</si>
  <si>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</si>
  <si>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</si>
  <si>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</si>
  <si>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</si>
  <si>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</si>
  <si>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</si>
  <si>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</si>
  <si>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</si>
  <si>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</si>
  <si>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</si>
  <si>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</si>
  <si>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</si>
  <si>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</si>
  <si>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</si>
  <si>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</si>
  <si>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</si>
  <si>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</si>
  <si>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</si>
  <si>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</si>
  <si>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</si>
  <si>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</si>
  <si>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</si>
  <si>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</si>
  <si>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</si>
  <si>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</si>
  <si>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</si>
  <si>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</si>
  <si>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</si>
  <si>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</si>
  <si>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</si>
  <si>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</si>
  <si>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</si>
  <si>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</si>
  <si>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</si>
  <si>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</si>
  <si>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</si>
  <si>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</si>
  <si>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</si>
  <si>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</si>
  <si>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</si>
  <si>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</si>
  <si>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</si>
  <si>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</si>
  <si>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</si>
  <si>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</si>
  <si>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</si>
  <si>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</si>
  <si>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</si>
  <si>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</si>
  <si>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</si>
  <si>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</si>
  <si>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</si>
  <si>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</si>
  <si>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</si>
  <si>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</si>
  <si>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</si>
  <si>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</si>
  <si>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</si>
  <si>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</si>
  <si>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</si>
  <si>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</si>
  <si>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</si>
  <si>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</si>
  <si>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</si>
  <si>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</si>
  <si>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</si>
  <si>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</si>
  <si>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</si>
  <si>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</si>
  <si>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</si>
  <si>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</si>
  <si>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</si>
  <si>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</si>
  <si>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</si>
  <si>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</si>
  <si>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</si>
  <si>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</si>
  <si>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</si>
  <si>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</si>
  <si>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</si>
  <si>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</si>
  <si>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</si>
  <si>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</si>
  <si>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</si>
  <si>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</si>
  <si>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</si>
  <si>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</si>
  <si>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</si>
  <si>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</si>
  <si>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</si>
  <si>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</si>
  <si>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</si>
  <si>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</si>
  <si>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</si>
  <si>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</si>
  <si>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</si>
  <si>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</si>
  <si>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</si>
  <si>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</si>
  <si>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</si>
  <si>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</si>
  <si>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</si>
  <si>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</si>
  <si>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</si>
  <si>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</si>
  <si>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</si>
  <si>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</si>
  <si>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</si>
  <si>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</si>
  <si>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</si>
  <si>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</si>
  <si>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</si>
  <si>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</si>
  <si>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</si>
  <si>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</si>
  <si>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</si>
  <si>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</si>
  <si>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</si>
  <si>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</si>
  <si>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</si>
  <si>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</si>
  <si>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</si>
  <si>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</si>
  <si>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</si>
  <si>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</si>
  <si>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</si>
  <si>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</si>
  <si>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</si>
  <si>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</si>
  <si>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</si>
  <si>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</si>
  <si>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</si>
  <si>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</si>
  <si>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</si>
  <si>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</si>
  <si>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</si>
  <si>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</si>
  <si>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</si>
  <si>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</si>
  <si>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</si>
  <si>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</si>
  <si>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</si>
  <si>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</si>
  <si>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</si>
  <si>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</si>
  <si>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</si>
  <si>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</si>
  <si>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</si>
  <si>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</si>
  <si>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</si>
  <si>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</si>
  <si>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</si>
  <si>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</si>
  <si>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</si>
  <si>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</si>
  <si>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</si>
  <si>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</si>
  <si>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</si>
  <si>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</si>
  <si>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</si>
  <si>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</si>
  <si>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</si>
  <si>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</si>
  <si>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</si>
  <si>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</si>
  <si>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</si>
  <si>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</si>
  <si>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</si>
  <si>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</si>
  <si>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</si>
  <si>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</si>
  <si>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</si>
  <si>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</si>
  <si>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</si>
  <si>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</si>
  <si>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</si>
  <si>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</si>
  <si>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</si>
  <si>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</si>
  <si>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</si>
  <si>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</si>
  <si>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</si>
  <si>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</si>
  <si>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</si>
  <si>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</si>
  <si>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</si>
  <si>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</si>
  <si>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</si>
  <si>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</si>
  <si>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</si>
  <si>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</si>
  <si>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</si>
  <si>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</si>
  <si>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</si>
  <si>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</si>
  <si>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</si>
  <si>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</si>
  <si>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</si>
  <si>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</si>
  <si>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</si>
  <si>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</si>
  <si>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</si>
  <si>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</si>
  <si>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</si>
  <si>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</si>
  <si>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</si>
  <si>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</si>
  <si>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</si>
  <si>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</si>
  <si>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</si>
  <si>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</si>
  <si>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</si>
  <si>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</si>
  <si>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</si>
  <si>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</si>
  <si>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</si>
  <si>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</si>
  <si>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</si>
  <si>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</si>
  <si>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</si>
  <si>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</si>
  <si>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</si>
  <si>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</si>
  <si>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</si>
  <si>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</si>
  <si>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</si>
  <si>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</si>
  <si>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</si>
  <si>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</si>
  <si>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</si>
  <si>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</si>
  <si>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</si>
  <si>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</si>
  <si>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</si>
  <si>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</si>
  <si>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</si>
  <si>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</si>
  <si>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</si>
  <si>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</si>
  <si>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</si>
  <si>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</si>
  <si>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</si>
  <si>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</si>
  <si>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</si>
  <si>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</si>
  <si>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</si>
  <si>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</si>
  <si>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</si>
  <si>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</si>
  <si>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</si>
  <si>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</si>
  <si>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</si>
  <si>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</si>
  <si>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</si>
  <si>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</si>
  <si>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</si>
  <si>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</si>
  <si>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</si>
  <si>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</si>
  <si>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</si>
  <si>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</si>
  <si>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</si>
  <si>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</si>
  <si>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</si>
  <si>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</si>
  <si>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</si>
  <si>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</si>
  <si>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</si>
  <si>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</si>
  <si>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</si>
  <si>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</si>
  <si>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</si>
  <si>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</si>
  <si>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</si>
  <si>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</si>
  <si>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</si>
  <si>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</si>
  <si>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</si>
  <si>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</si>
  <si>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</si>
  <si>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</si>
  <si>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</si>
  <si>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</si>
  <si>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</si>
  <si>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</si>
  <si>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</si>
  <si>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</si>
  <si>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</si>
  <si>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</si>
  <si>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</si>
  <si>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</si>
  <si>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</si>
  <si>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</si>
  <si>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</si>
  <si>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</si>
  <si>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</si>
  <si>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</si>
  <si>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</si>
  <si>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</si>
  <si>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</si>
  <si>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</si>
  <si>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</si>
  <si>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</si>
  <si>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</si>
  <si>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</si>
  <si>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</si>
  <si>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</si>
  <si>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</si>
  <si>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</si>
  <si>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</si>
  <si>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</si>
  <si>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</si>
  <si>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</si>
  <si>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</si>
  <si>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</si>
  <si>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</si>
  <si>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</si>
  <si>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</si>
  <si>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</si>
  <si>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</si>
  <si>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</si>
  <si>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</si>
  <si>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</si>
  <si>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</si>
  <si>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</si>
  <si>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</si>
  <si>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</si>
  <si>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</si>
  <si>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</si>
  <si>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</si>
  <si>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</si>
  <si>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</si>
  <si>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</si>
  <si>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</si>
  <si>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</si>
  <si>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</si>
  <si>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</si>
  <si>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</si>
  <si>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</si>
  <si>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</si>
  <si>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</si>
  <si>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</si>
  <si>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</si>
  <si>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</si>
  <si>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</si>
  <si>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</si>
  <si>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</si>
  <si>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</si>
  <si>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</si>
  <si>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</si>
  <si>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</si>
  <si>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</si>
  <si>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</si>
  <si>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</si>
  <si>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</si>
  <si>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</si>
  <si>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</si>
  <si>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</si>
  <si>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</si>
  <si>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</si>
  <si>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</si>
  <si>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</si>
  <si>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</si>
  <si>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</si>
  <si>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</si>
  <si>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</si>
  <si>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</si>
  <si>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</si>
  <si>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</si>
  <si>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</si>
  <si>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</si>
  <si>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</si>
  <si>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</si>
  <si>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</si>
  <si>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</si>
  <si>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</si>
  <si>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</si>
  <si>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</si>
  <si>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</si>
  <si>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</si>
  <si>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</si>
  <si>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</si>
  <si>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</si>
  <si>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</si>
  <si>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</si>
  <si>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</si>
  <si>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</si>
  <si>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</si>
  <si>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</si>
  <si>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</si>
  <si>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</si>
  <si>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</si>
  <si>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</si>
  <si>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</si>
  <si>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</si>
  <si>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</si>
  <si>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</si>
  <si>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</si>
  <si>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</si>
  <si>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</si>
  <si>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</si>
  <si>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</si>
  <si>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</si>
  <si>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</si>
  <si>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</si>
  <si>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</si>
  <si>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</si>
  <si>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</si>
  <si>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</si>
  <si>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</si>
  <si>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</si>
  <si>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</si>
  <si>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</si>
  <si>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</si>
  <si>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</si>
  <si>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</si>
  <si>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</si>
  <si>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</si>
  <si>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</si>
  <si>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</si>
  <si>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</si>
  <si>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</si>
  <si>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</si>
  <si>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</si>
  <si>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</si>
  <si>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</si>
  <si>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</si>
  <si>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</si>
  <si>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</si>
  <si>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</si>
  <si>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</si>
  <si>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</si>
  <si>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</si>
  <si>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</si>
  <si>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</si>
  <si>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</si>
  <si>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</si>
  <si>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</si>
  <si>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</si>
  <si>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</si>
  <si>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</si>
  <si>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</si>
  <si>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</si>
  <si>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</si>
  <si>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</si>
  <si>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</si>
  <si>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</si>
  <si>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</si>
  <si>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</si>
  <si>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</si>
  <si>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</si>
  <si>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</si>
  <si>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</si>
  <si>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</si>
  <si>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</si>
  <si>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</si>
  <si>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</si>
  <si>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</si>
  <si>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</si>
  <si>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</si>
  <si>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</si>
  <si>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</si>
  <si>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</si>
  <si>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</si>
  <si>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</si>
  <si>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</si>
  <si>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</si>
  <si>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</si>
  <si>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</si>
  <si>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</si>
  <si>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</si>
  <si>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</si>
  <si>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</si>
  <si>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</si>
  <si>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</si>
  <si>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</si>
  <si>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</si>
  <si>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</si>
  <si>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</si>
  <si>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</si>
  <si>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</si>
  <si>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</si>
  <si>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</si>
  <si>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</si>
  <si>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</si>
  <si>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</si>
  <si>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</si>
  <si>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</si>
  <si>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</si>
  <si>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</si>
  <si>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</si>
  <si>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</si>
  <si>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</si>
  <si>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</si>
  <si>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</si>
  <si>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</si>
  <si>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</si>
  <si>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</si>
  <si>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</si>
  <si>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</si>
  <si>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</si>
  <si>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</si>
  <si>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</si>
  <si>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</si>
  <si>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</si>
  <si>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</si>
  <si>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</si>
  <si>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</si>
  <si>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</si>
  <si>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</si>
  <si>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</si>
  <si>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</si>
  <si>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</si>
  <si>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</si>
  <si>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</si>
  <si>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</si>
  <si>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</si>
  <si>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</si>
  <si>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</si>
  <si>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</si>
  <si>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</si>
  <si>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</si>
  <si>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</si>
  <si>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</si>
  <si>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</si>
  <si>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</si>
  <si>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</si>
  <si>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</si>
  <si>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</si>
  <si>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</si>
  <si>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</si>
  <si>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</si>
  <si>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</si>
  <si>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</si>
  <si>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</si>
  <si>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</si>
  <si>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</si>
  <si>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</si>
  <si>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</si>
  <si>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</si>
  <si>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</si>
  <si>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</si>
  <si>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</si>
  <si>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</si>
  <si>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</si>
  <si>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</si>
  <si>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</si>
  <si>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</si>
  <si>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</si>
  <si>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</si>
  <si>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</si>
  <si>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</si>
  <si>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</si>
  <si>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</si>
  <si>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</si>
  <si>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</si>
  <si>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</si>
  <si>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</si>
  <si>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</si>
  <si>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</si>
  <si>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</si>
  <si>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</si>
  <si>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</si>
  <si>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</si>
  <si>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</si>
  <si>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</si>
  <si>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</si>
  <si>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</si>
  <si>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</si>
  <si>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</si>
  <si>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</si>
  <si>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</si>
  <si>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</si>
  <si>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</si>
  <si>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</si>
  <si>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</si>
  <si>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</si>
  <si>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</si>
  <si>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</si>
  <si>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</si>
  <si>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</si>
  <si>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</si>
  <si>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</si>
  <si>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</si>
  <si>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</si>
  <si>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</si>
  <si>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</si>
  <si>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</si>
  <si>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</si>
  <si>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</si>
  <si>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</si>
  <si>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</si>
  <si>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</si>
  <si>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</si>
  <si>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</si>
  <si>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</si>
  <si>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</si>
  <si>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</si>
  <si>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</si>
  <si>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</si>
  <si>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</si>
  <si>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</si>
  <si>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</si>
  <si>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</si>
  <si>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</si>
  <si>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</si>
  <si>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</si>
  <si>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</si>
  <si>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</si>
  <si>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</si>
  <si>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</si>
  <si>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</si>
  <si>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</si>
  <si>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</si>
  <si>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</si>
  <si>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</si>
  <si>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</si>
  <si>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</si>
  <si>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</si>
  <si>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</si>
  <si>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</si>
  <si>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</si>
  <si>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</si>
  <si>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</si>
  <si>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</si>
  <si>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</si>
  <si>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</si>
  <si>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</si>
  <si>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</si>
  <si>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</si>
  <si>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</si>
  <si>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</si>
  <si>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</si>
  <si>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</si>
  <si>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</si>
  <si>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</si>
  <si>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</si>
  <si>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</si>
  <si>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</si>
  <si>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</si>
  <si>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</si>
  <si>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</si>
  <si>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</si>
  <si>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</si>
  <si>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</si>
  <si>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</si>
  <si>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</si>
  <si>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</si>
  <si>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</si>
  <si>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</si>
  <si>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</si>
  <si>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</si>
  <si>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</si>
  <si>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</si>
  <si>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</si>
  <si>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</si>
  <si>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</si>
  <si>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</si>
  <si>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</si>
  <si>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</si>
  <si>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</si>
  <si>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</si>
  <si>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</si>
  <si>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</si>
  <si>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</si>
  <si>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</si>
  <si>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</si>
  <si>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</si>
  <si>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</si>
  <si>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</si>
  <si>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</si>
  <si>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</si>
  <si>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</si>
  <si>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</si>
  <si>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</si>
  <si>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</si>
  <si>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</si>
  <si>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</si>
  <si>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</si>
  <si>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</si>
  <si>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</si>
  <si>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</si>
  <si>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</si>
  <si>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</si>
  <si>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</si>
  <si>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</si>
  <si>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</si>
  <si>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</si>
  <si>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</si>
  <si>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</si>
  <si>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</si>
  <si>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</si>
  <si>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</si>
  <si>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</si>
  <si>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</si>
  <si>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</si>
  <si>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</si>
  <si>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</si>
  <si>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</si>
  <si>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</si>
  <si>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</si>
  <si>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</si>
  <si>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</si>
  <si>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</si>
  <si>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</si>
  <si>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</si>
  <si>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</si>
  <si>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</si>
  <si>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</si>
  <si>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</si>
  <si>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</si>
  <si>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</si>
  <si>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</si>
  <si>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</si>
  <si>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</si>
  <si>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</si>
  <si>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</si>
  <si>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</si>
  <si>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</si>
  <si>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</si>
  <si>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</si>
  <si>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</si>
  <si>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</si>
  <si>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</si>
  <si>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</si>
  <si>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</si>
  <si>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</si>
  <si>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</si>
  <si>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</si>
  <si>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</si>
  <si>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</si>
  <si>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</si>
  <si>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</si>
  <si>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</si>
  <si>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</si>
  <si>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</si>
  <si>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</si>
  <si>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</si>
  <si>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</si>
  <si>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</si>
  <si>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</si>
  <si>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</si>
  <si>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</si>
  <si>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</si>
  <si>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</si>
  <si>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</si>
  <si>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</si>
  <si>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</si>
  <si>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</si>
  <si>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</si>
  <si>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</si>
  <si>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</si>
  <si>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</si>
  <si>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</si>
  <si>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</si>
  <si>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</si>
  <si>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</si>
  <si>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</si>
  <si>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</si>
  <si>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</si>
  <si>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</si>
  <si>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</si>
  <si>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</si>
  <si>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</si>
  <si>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</si>
  <si>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</si>
  <si>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</si>
  <si>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</si>
  <si>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</si>
  <si>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</si>
  <si>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</si>
  <si>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</si>
  <si>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</si>
  <si>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</si>
  <si>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</si>
  <si>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</si>
  <si>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</si>
  <si>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</si>
  <si>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</si>
  <si>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</si>
  <si>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</si>
  <si>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</si>
  <si>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</si>
  <si>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</si>
  <si>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</si>
  <si>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</si>
  <si>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</si>
  <si>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</si>
  <si>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</si>
  <si>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</si>
  <si>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</si>
  <si>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</si>
  <si>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</si>
  <si>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</si>
  <si>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</si>
  <si>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</si>
  <si>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</si>
  <si>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</si>
  <si>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</si>
  <si>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</si>
  <si>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</si>
  <si>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</si>
  <si>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</si>
  <si>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</si>
  <si>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</si>
  <si>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</si>
  <si>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</si>
  <si>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</si>
  <si>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</si>
  <si>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</si>
  <si>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</si>
  <si>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</si>
  <si>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</si>
  <si>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</si>
  <si>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</si>
  <si>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</si>
  <si>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</si>
  <si>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</si>
  <si>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</si>
  <si>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</si>
  <si>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</si>
  <si>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</si>
  <si>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</si>
  <si>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</si>
  <si>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</si>
  <si>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</si>
  <si>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</si>
  <si>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</si>
  <si>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</si>
  <si>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</si>
  <si>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</si>
  <si>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</si>
  <si>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</si>
  <si>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</si>
  <si>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</si>
  <si>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</si>
  <si>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</si>
  <si>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</si>
  <si>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</si>
  <si>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</si>
  <si>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</si>
  <si>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</si>
  <si>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</si>
  <si>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</si>
  <si>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</si>
  <si>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</si>
  <si>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</si>
  <si>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</si>
  <si>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</si>
  <si>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</si>
  <si>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</si>
  <si>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</si>
  <si>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</si>
  <si>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</si>
  <si>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</si>
  <si>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</si>
  <si>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</si>
  <si>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</si>
  <si>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</si>
  <si>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</si>
  <si>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</si>
  <si>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</si>
  <si>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</si>
  <si>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</si>
  <si>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</si>
  <si>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</si>
  <si>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</si>
  <si>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</si>
  <si>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</si>
  <si>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</si>
  <si>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</si>
  <si>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</si>
  <si>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</si>
  <si>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</si>
  <si>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</si>
  <si>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</si>
  <si>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</si>
  <si>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</si>
  <si>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</si>
  <si>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</si>
  <si>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</si>
  <si>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</si>
  <si>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</si>
  <si>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</si>
  <si>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</si>
  <si>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</si>
  <si>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</si>
  <si>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</si>
  <si>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</si>
  <si>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</si>
  <si>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</si>
  <si>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</si>
  <si>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</si>
  <si>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</si>
  <si>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</si>
  <si>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</si>
  <si>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</si>
  <si>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</si>
  <si>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</si>
  <si>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</si>
  <si>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</si>
  <si>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</si>
  <si>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</si>
  <si>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</si>
  <si>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</si>
  <si>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</si>
  <si>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</si>
  <si>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</si>
  <si>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</si>
  <si>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</si>
  <si>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</si>
  <si>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</si>
  <si>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</si>
  <si>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</si>
  <si>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</si>
  <si>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</si>
  <si>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</si>
  <si>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</si>
  <si>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</si>
  <si>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</si>
  <si>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</si>
  <si>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</si>
  <si>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</si>
  <si>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</si>
  <si>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</si>
  <si>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</si>
  <si>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</si>
  <si>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</si>
  <si>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</si>
  <si>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</si>
  <si>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</si>
  <si>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</si>
  <si>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</si>
  <si>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</si>
  <si>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</si>
  <si>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</si>
  <si>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</si>
  <si>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</si>
  <si>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</si>
  <si>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</si>
  <si>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</si>
  <si>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</si>
  <si>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</si>
  <si>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</si>
  <si>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</si>
  <si>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</si>
  <si>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</si>
  <si>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</si>
  <si>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</si>
  <si>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</si>
  <si>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</si>
  <si>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</si>
  <si>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</si>
  <si>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</si>
  <si>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</si>
  <si>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</si>
  <si>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</si>
  <si>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</si>
  <si>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</si>
  <si>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</si>
  <si>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</si>
  <si>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</si>
  <si>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</si>
  <si>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</si>
  <si>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</si>
  <si>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</si>
  <si>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</si>
  <si>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</si>
  <si>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</si>
  <si>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</si>
  <si>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</si>
  <si>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</si>
  <si>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</si>
  <si>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</si>
  <si>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</si>
  <si>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</si>
  <si>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</si>
  <si>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</si>
  <si>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</si>
  <si>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</si>
  <si>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</si>
  <si>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</si>
  <si>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</si>
  <si>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</si>
  <si>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</si>
  <si>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</si>
  <si>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</si>
  <si>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</si>
  <si>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</si>
  <si>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</si>
  <si>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</si>
  <si>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</si>
  <si>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</si>
  <si>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</si>
  <si>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</si>
  <si>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</si>
  <si>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</si>
  <si>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</si>
  <si>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</si>
  <si>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</si>
  <si>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</si>
  <si>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</si>
  <si>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</si>
  <si>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</si>
  <si>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</si>
  <si>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</si>
  <si>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</si>
  <si>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</si>
  <si>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</si>
  <si>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</si>
  <si>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</si>
  <si>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</si>
  <si>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</si>
  <si>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</si>
  <si>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</si>
  <si>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</si>
  <si>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</si>
  <si>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</si>
  <si>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</si>
  <si>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</si>
  <si>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</si>
  <si>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</si>
  <si>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</si>
  <si>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</si>
  <si>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</si>
  <si>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</si>
  <si>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</si>
  <si>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</si>
  <si>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</si>
  <si>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</si>
  <si>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</si>
  <si>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</si>
  <si>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</si>
  <si>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</si>
  <si>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</si>
  <si>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</si>
  <si>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</si>
  <si>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</si>
  <si>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</si>
  <si>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</si>
  <si>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</si>
  <si>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</si>
  <si>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</si>
  <si>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</si>
  <si>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</si>
  <si>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</si>
  <si>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</si>
  <si>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</si>
  <si>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</si>
  <si>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</si>
  <si>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</si>
  <si>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</si>
  <si>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</si>
  <si>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</si>
  <si>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</si>
  <si>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</si>
  <si>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</si>
  <si>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</si>
  <si>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</si>
  <si>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</si>
  <si>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</si>
  <si>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</si>
  <si>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</si>
  <si>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</si>
  <si>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</si>
  <si>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</si>
  <si>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</si>
  <si>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</si>
  <si>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</si>
  <si>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</si>
  <si>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</si>
  <si>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</si>
  <si>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</si>
  <si>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</si>
  <si>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</si>
  <si>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</si>
  <si>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</si>
  <si>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</si>
  <si>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</si>
  <si>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</si>
  <si>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</si>
  <si>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</si>
  <si>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</si>
  <si>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</si>
  <si>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</si>
  <si>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</si>
  <si>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</si>
  <si>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</si>
  <si>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</si>
  <si>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</si>
  <si>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</si>
  <si>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</si>
  <si>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</si>
  <si>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</si>
  <si>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</si>
  <si>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</si>
  <si>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</si>
  <si>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</si>
  <si>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</si>
  <si>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</si>
  <si>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</si>
  <si>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</si>
  <si>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</si>
  <si>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</si>
  <si>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</si>
  <si>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</si>
  <si>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</si>
  <si>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</si>
  <si>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</si>
  <si>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</si>
  <si>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</si>
  <si>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</si>
  <si>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</si>
  <si>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</si>
  <si>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</si>
  <si>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</si>
  <si>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</si>
  <si>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</si>
  <si>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</si>
  <si>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</si>
  <si>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</si>
  <si>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</si>
  <si>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</si>
  <si>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</si>
  <si>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</si>
  <si>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</si>
  <si>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</si>
  <si>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</si>
  <si>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</si>
  <si>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</si>
  <si>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</si>
  <si>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</si>
  <si>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</si>
  <si>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</si>
  <si>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</si>
  <si>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</si>
  <si>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</si>
  <si>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</si>
  <si>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</si>
  <si>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</si>
  <si>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</si>
  <si>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</si>
  <si>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</si>
  <si>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</si>
  <si>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</si>
  <si>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</si>
  <si>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</si>
  <si>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</si>
  <si>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</si>
  <si>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</si>
  <si>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</si>
  <si>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</si>
  <si>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</si>
  <si>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</si>
  <si>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</si>
  <si>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</si>
  <si>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</si>
  <si>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</si>
  <si>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</si>
  <si>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</si>
  <si>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</si>
  <si>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</si>
  <si>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</si>
  <si>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</si>
  <si>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</si>
  <si>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</si>
  <si>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</si>
  <si>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</si>
  <si>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</si>
  <si>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</si>
  <si>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</si>
  <si>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</si>
  <si>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</si>
  <si>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</si>
  <si>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</si>
  <si>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</si>
  <si>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</si>
  <si>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</si>
  <si>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</si>
  <si>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</si>
  <si>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</si>
  <si>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</si>
  <si>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</si>
  <si>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</si>
  <si>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</si>
  <si>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</si>
  <si>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</si>
  <si>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</si>
  <si>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</si>
  <si>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</si>
  <si>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</si>
  <si>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</si>
  <si>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</si>
  <si>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</si>
  <si>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</si>
  <si>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</si>
  <si>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</si>
  <si>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</si>
  <si>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</si>
  <si>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</si>
  <si>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</si>
  <si>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</si>
  <si>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</si>
  <si>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</si>
  <si>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</si>
  <si>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</si>
  <si>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</si>
  <si>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</si>
  <si>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</si>
  <si>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</si>
  <si>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</si>
  <si>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</si>
  <si>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</si>
  <si>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</si>
  <si>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</si>
  <si>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</si>
  <si>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</si>
  <si>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</si>
  <si>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</si>
  <si>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</si>
  <si>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</si>
  <si>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</si>
  <si>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</si>
  <si>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</si>
  <si>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</si>
  <si>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</si>
  <si>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</si>
  <si>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</si>
  <si>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</si>
  <si>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</si>
  <si>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</si>
  <si>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</si>
  <si>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</si>
  <si>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</si>
  <si>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</si>
  <si>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</si>
  <si>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</si>
  <si>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</si>
  <si>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</si>
  <si>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</si>
  <si>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</si>
  <si>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</si>
  <si>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</si>
  <si>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</si>
  <si>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</si>
  <si>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</si>
  <si>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</si>
  <si>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</si>
  <si>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</si>
  <si>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</si>
  <si>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</si>
  <si>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</si>
  <si>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</si>
  <si>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</si>
  <si>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</si>
  <si>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</si>
  <si>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</si>
  <si>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</si>
  <si>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</si>
  <si>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</si>
  <si>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</si>
  <si>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</si>
  <si>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</si>
  <si>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</si>
  <si>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</si>
  <si>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</si>
  <si>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</si>
  <si>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</si>
  <si>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</si>
  <si>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</si>
  <si>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</si>
  <si>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</si>
  <si>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</si>
  <si>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</si>
  <si>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</si>
  <si>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</si>
  <si>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</si>
  <si>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</si>
  <si>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</si>
  <si>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</si>
  <si>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</si>
  <si>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</si>
  <si>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</si>
  <si>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</si>
  <si>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</si>
  <si>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</si>
  <si>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</si>
  <si>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</si>
  <si>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</si>
  <si>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</si>
  <si>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</si>
  <si>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</si>
  <si>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</si>
  <si>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</si>
  <si>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</si>
  <si>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</si>
  <si>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</si>
  <si>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</si>
  <si>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</si>
  <si>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</si>
  <si>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</si>
  <si>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</si>
  <si>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</si>
  <si>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</si>
  <si>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</si>
  <si>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</si>
  <si>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</si>
  <si>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</si>
  <si>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</si>
  <si>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</si>
  <si>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</si>
  <si>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</si>
  <si>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</si>
  <si>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</si>
  <si>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</si>
  <si>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</si>
  <si>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</si>
  <si>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</si>
  <si>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</si>
  <si>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</si>
  <si>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</si>
  <si>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</si>
  <si>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</si>
  <si>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</si>
  <si>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</si>
  <si>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</si>
  <si>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</si>
  <si>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</si>
  <si>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</si>
  <si>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</si>
  <si>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</si>
  <si>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</si>
  <si>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</si>
  <si>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</si>
  <si>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</si>
  <si>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</si>
  <si>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</si>
  <si>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</si>
  <si>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</si>
  <si>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</si>
  <si>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</si>
  <si>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</si>
  <si>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</si>
  <si>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</si>
  <si>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</si>
  <si>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</si>
  <si>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</si>
  <si>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</si>
  <si>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</si>
  <si>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</si>
  <si>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</si>
  <si>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</si>
  <si>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</si>
  <si>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</si>
  <si>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</si>
  <si>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</si>
  <si>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</si>
  <si>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</si>
  <si>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</si>
  <si>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</si>
  <si>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</si>
  <si>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</si>
  <si>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</si>
  <si>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</si>
  <si>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</si>
  <si>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</si>
  <si>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</si>
  <si>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</si>
  <si>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</si>
  <si>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</si>
  <si>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</si>
  <si>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</si>
  <si>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</si>
  <si>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</si>
  <si>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</si>
  <si>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</si>
  <si>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</si>
  <si>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</si>
  <si>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</si>
  <si>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</si>
  <si>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</si>
  <si>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</si>
  <si>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</si>
  <si>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</si>
  <si>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</si>
  <si>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</si>
  <si>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</si>
  <si>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</si>
  <si>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</si>
  <si>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</si>
  <si>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</si>
  <si>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</si>
  <si>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</si>
  <si>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</si>
  <si>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</si>
  <si>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</si>
  <si>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</si>
  <si>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</si>
  <si>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</si>
  <si>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</si>
  <si>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</si>
  <si>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</si>
  <si>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</si>
  <si>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</si>
  <si>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</si>
  <si>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</si>
  <si>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</si>
  <si>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</si>
  <si>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</si>
  <si>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</si>
  <si>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</si>
  <si>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</si>
  <si>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</si>
  <si>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</si>
  <si>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</si>
  <si>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</si>
  <si>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</si>
  <si>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</si>
  <si>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</si>
  <si>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</si>
  <si>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</si>
  <si>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</si>
  <si>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</si>
  <si>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</si>
  <si>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</si>
  <si>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</si>
  <si>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</si>
  <si>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</si>
  <si>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</si>
  <si>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</si>
  <si>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</si>
  <si>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</si>
  <si>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</si>
  <si>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</si>
  <si>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</si>
  <si>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</si>
  <si>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</si>
  <si>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</si>
  <si>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</si>
  <si>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</si>
  <si>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</si>
  <si>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</si>
  <si>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</si>
  <si>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</si>
  <si>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</si>
  <si>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</si>
  <si>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</si>
  <si>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</si>
  <si>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</si>
  <si>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</si>
  <si>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</si>
  <si>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</si>
  <si>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</si>
  <si>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</si>
  <si>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</si>
  <si>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</si>
  <si>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</si>
  <si>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</si>
  <si>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</si>
  <si>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</si>
  <si>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</si>
  <si>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</si>
  <si>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</si>
  <si>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</si>
  <si>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</si>
  <si>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</si>
  <si>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</si>
  <si>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</si>
  <si>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</si>
  <si>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</si>
  <si>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</si>
  <si>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</si>
  <si>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</si>
  <si>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</si>
  <si>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</si>
  <si>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</si>
  <si>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</si>
  <si>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</si>
  <si>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</si>
  <si>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</si>
  <si>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</si>
  <si>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</si>
  <si>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</si>
  <si>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</si>
  <si>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</si>
  <si>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</si>
  <si>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</si>
  <si>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</si>
  <si>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</si>
  <si>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</si>
  <si>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</si>
  <si>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</si>
  <si>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</si>
  <si>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</si>
  <si>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</si>
  <si>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</si>
  <si>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</si>
  <si>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</si>
  <si>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</si>
  <si>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</si>
  <si>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</si>
  <si>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</si>
  <si>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</si>
  <si>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</si>
  <si>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</si>
  <si>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</si>
  <si>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</si>
  <si>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</si>
  <si>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</si>
  <si>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</si>
  <si>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</si>
  <si>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</si>
  <si>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</si>
  <si>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</si>
  <si>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</si>
  <si>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</si>
  <si>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</si>
  <si>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</si>
  <si>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</si>
  <si>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</si>
  <si>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</si>
  <si>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</si>
  <si>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</si>
  <si>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</si>
  <si>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</si>
  <si>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</si>
  <si>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</si>
  <si>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</si>
  <si>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</si>
  <si>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</si>
  <si>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</si>
  <si>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</si>
  <si>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</si>
  <si>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</si>
  <si>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</si>
  <si>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</si>
  <si>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</si>
  <si>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</si>
  <si>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</si>
  <si>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</si>
  <si>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</si>
  <si>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</si>
  <si>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</si>
  <si>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</si>
  <si>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</si>
  <si>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</si>
  <si>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</si>
  <si>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</si>
  <si>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</si>
  <si>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</si>
  <si>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</si>
  <si>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</si>
  <si>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</si>
  <si>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</si>
  <si>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</si>
  <si>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</si>
  <si>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</si>
  <si>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</si>
  <si>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</si>
  <si>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</si>
  <si>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</si>
  <si>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</si>
  <si>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</si>
  <si>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</si>
  <si>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</si>
  <si>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</si>
  <si>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</si>
  <si>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</si>
  <si>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</si>
  <si>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</si>
  <si>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</si>
  <si>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</si>
  <si>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</si>
  <si>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</si>
  <si>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</si>
  <si>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</si>
  <si>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</si>
  <si>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</si>
  <si>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</si>
  <si>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</si>
  <si>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</si>
  <si>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</si>
  <si>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</si>
  <si>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</si>
  <si>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</si>
  <si>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</si>
  <si>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</si>
  <si>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</si>
  <si>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</si>
  <si>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</si>
  <si>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</si>
  <si>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</si>
  <si>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</si>
  <si>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</si>
  <si>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</si>
  <si>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</si>
  <si>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</si>
  <si>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</si>
  <si>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</si>
  <si>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</si>
  <si>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</si>
  <si>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</si>
  <si>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</si>
  <si>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</si>
  <si>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</si>
  <si>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</si>
  <si>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</si>
  <si>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</si>
  <si>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</si>
  <si>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</si>
  <si>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</si>
  <si>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</si>
  <si>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</si>
  <si>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</si>
  <si>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</si>
  <si>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</si>
  <si>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</si>
  <si>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</si>
  <si>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</si>
  <si>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</si>
  <si>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</si>
  <si>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</si>
  <si>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</si>
  <si>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</si>
  <si>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</si>
  <si>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</si>
  <si>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</si>
  <si>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</si>
  <si>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</si>
  <si>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</si>
  <si>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</si>
  <si>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</si>
  <si>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</si>
  <si>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</si>
  <si>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</si>
  <si>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</si>
  <si>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</si>
  <si>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</si>
  <si>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</si>
  <si>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</si>
  <si>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</si>
  <si>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</si>
  <si>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</si>
  <si>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</si>
  <si>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</si>
  <si>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</si>
  <si>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</si>
  <si>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</si>
  <si>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</si>
  <si>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</si>
  <si>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</si>
  <si>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</si>
  <si>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</si>
  <si>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</si>
  <si>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</si>
  <si>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</si>
  <si>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</si>
  <si>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</si>
  <si>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</si>
  <si>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</si>
  <si>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</si>
  <si>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</si>
  <si>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</si>
  <si>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</si>
  <si>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</si>
  <si>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</si>
  <si>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</si>
  <si>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</si>
  <si>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</si>
  <si>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</si>
  <si>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</si>
  <si>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</si>
  <si>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</si>
  <si>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</si>
  <si>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</si>
  <si>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</si>
  <si>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</si>
  <si>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</si>
  <si>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</si>
  <si>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</si>
  <si>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</si>
  <si>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</si>
  <si>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</si>
  <si>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</si>
  <si>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</si>
  <si>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</si>
  <si>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</si>
  <si>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</si>
  <si>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</si>
  <si>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</si>
  <si>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</si>
  <si>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</si>
  <si>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</si>
  <si>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</si>
  <si>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</si>
  <si>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</si>
  <si>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</si>
  <si>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</si>
  <si>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</si>
  <si>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</si>
  <si>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</si>
  <si>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</si>
  <si>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</si>
  <si>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</si>
  <si>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</si>
  <si>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</si>
  <si>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</si>
  <si>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</si>
  <si>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</si>
  <si>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</si>
  <si>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</si>
  <si>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</si>
  <si>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</si>
  <si>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</si>
  <si>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</si>
  <si>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</si>
  <si>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</si>
  <si>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</si>
  <si>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</si>
  <si>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</si>
  <si>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</si>
  <si>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</si>
  <si>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</si>
  <si>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</si>
  <si>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</si>
  <si>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</si>
  <si>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</si>
  <si>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</si>
  <si>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</si>
  <si>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</si>
  <si>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</si>
  <si>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</si>
  <si>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</si>
  <si>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</si>
  <si>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</si>
  <si>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</si>
  <si>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</si>
  <si>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</si>
  <si>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</si>
  <si>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</si>
  <si>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</si>
  <si>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</si>
  <si>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</si>
  <si>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</si>
  <si>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</si>
  <si>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</si>
  <si>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</si>
  <si>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</si>
  <si>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</si>
  <si>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</si>
  <si>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</si>
  <si>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</si>
  <si>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</si>
  <si>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</si>
  <si>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</si>
  <si>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</si>
  <si>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</si>
  <si>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</si>
  <si>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</si>
  <si>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</si>
  <si>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</si>
  <si>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</si>
  <si>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</si>
  <si>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</si>
  <si>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</si>
  <si>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</si>
  <si>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</si>
  <si>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</si>
  <si>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</si>
  <si>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</si>
  <si>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</si>
  <si>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</si>
  <si>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</si>
  <si>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</si>
  <si>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</si>
  <si>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</si>
  <si>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</si>
  <si>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</si>
  <si>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</si>
  <si>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</si>
  <si>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</si>
  <si>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</si>
  <si>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</si>
  <si>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</si>
  <si>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</si>
  <si>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</si>
  <si>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</si>
  <si>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</si>
  <si>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</si>
  <si>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</si>
  <si>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</si>
  <si>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</si>
  <si>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</si>
  <si>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</si>
  <si>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</si>
  <si>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</si>
  <si>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</si>
  <si>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</si>
  <si>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</si>
  <si>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</si>
  <si>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</si>
  <si>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</si>
  <si>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</si>
  <si>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</si>
  <si>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</si>
  <si>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</si>
  <si>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</si>
  <si>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</si>
  <si>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</si>
  <si>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</si>
  <si>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</si>
  <si>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</si>
  <si>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</si>
  <si>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</si>
  <si>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</si>
  <si>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</si>
  <si>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</si>
  <si>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</si>
  <si>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</si>
  <si>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</si>
  <si>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</si>
  <si>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</si>
  <si>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</si>
  <si>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</si>
  <si>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</si>
  <si>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</si>
  <si>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</si>
  <si>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</si>
  <si>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</si>
  <si>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</si>
  <si>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</si>
  <si>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</si>
  <si>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</si>
  <si>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</si>
  <si>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</si>
  <si>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</si>
  <si>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</si>
  <si>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</si>
  <si>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</si>
  <si>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</si>
  <si>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</si>
  <si>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</si>
  <si>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</si>
  <si>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</si>
  <si>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</si>
  <si>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</si>
  <si>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</si>
  <si>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</si>
  <si>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</si>
  <si>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</si>
  <si>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</si>
  <si>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</si>
  <si>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</si>
  <si>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</si>
  <si>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</si>
  <si>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</si>
  <si>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</si>
  <si>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</si>
  <si>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</si>
  <si>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</si>
  <si>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</si>
  <si>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</si>
  <si>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</si>
  <si>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</si>
  <si>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</si>
  <si>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</si>
  <si>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</si>
  <si>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</si>
  <si>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</si>
  <si>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</si>
  <si>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</si>
  <si>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</si>
  <si>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</si>
  <si>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</si>
  <si>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</si>
  <si>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</si>
  <si>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</si>
  <si>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</si>
  <si>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</si>
  <si>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</si>
  <si>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</si>
  <si>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</si>
  <si>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</si>
  <si>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</si>
  <si>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</si>
  <si>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</si>
  <si>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</si>
  <si>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</si>
  <si>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</si>
  <si>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</si>
  <si>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</si>
  <si>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</si>
  <si>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</si>
  <si>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</si>
  <si>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</si>
  <si>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</si>
  <si>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</si>
  <si>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</si>
  <si>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</si>
  <si>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</si>
  <si>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</si>
  <si>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</si>
  <si>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</si>
  <si>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</si>
  <si>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</si>
  <si>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</si>
  <si>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</si>
  <si>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</si>
  <si>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</si>
  <si>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</si>
  <si>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</si>
  <si>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</si>
  <si>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</si>
  <si>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</si>
  <si>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</si>
  <si>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</si>
  <si>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</si>
  <si>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</si>
  <si>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</si>
  <si>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</si>
  <si>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</si>
  <si>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</si>
  <si>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</si>
  <si>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</si>
  <si>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</si>
  <si>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</si>
  <si>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</si>
  <si>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</si>
  <si>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</si>
  <si>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</si>
  <si>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</si>
  <si>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</si>
  <si>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</si>
  <si>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</si>
  <si>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</si>
  <si>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</si>
  <si>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</si>
  <si>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</si>
  <si>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</si>
  <si>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</si>
  <si>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</si>
  <si>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</si>
  <si>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</si>
  <si>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</si>
  <si>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</si>
  <si>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</si>
  <si>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</si>
  <si>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</si>
  <si>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</si>
  <si>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</si>
  <si>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</si>
  <si>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</si>
  <si>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</si>
  <si>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</si>
  <si>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</si>
  <si>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</si>
  <si>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</si>
  <si>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</si>
  <si>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</si>
  <si>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</si>
  <si>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</si>
  <si>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</si>
  <si>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</si>
  <si>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</si>
  <si>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</si>
  <si>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</si>
  <si>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</si>
  <si>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</si>
  <si>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</si>
  <si>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</si>
  <si>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</si>
  <si>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</si>
  <si>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</si>
  <si>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</si>
  <si>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</si>
  <si>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</si>
  <si>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</si>
  <si>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</si>
  <si>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</si>
  <si>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</si>
  <si>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</si>
  <si>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</si>
  <si>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</si>
  <si>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</si>
  <si>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</si>
  <si>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</si>
  <si>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</si>
  <si>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</si>
  <si>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</si>
  <si>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</si>
  <si>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</si>
  <si>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</si>
  <si>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</si>
  <si>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</si>
  <si>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</si>
  <si>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</si>
  <si>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</si>
  <si>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</si>
  <si>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</si>
  <si>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</si>
  <si>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</si>
  <si>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</si>
  <si>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</si>
  <si>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</si>
  <si>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</si>
  <si>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</si>
  <si>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</si>
  <si>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</si>
  <si>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</si>
  <si>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</si>
  <si>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</si>
  <si>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</si>
  <si>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</si>
  <si>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</si>
  <si>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</si>
  <si>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</si>
  <si>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</si>
  <si>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</si>
  <si>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</si>
  <si>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</si>
  <si>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</si>
  <si>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</si>
  <si>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</si>
  <si>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</si>
  <si>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</si>
  <si>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</si>
  <si>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</si>
  <si>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</si>
  <si>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</si>
  <si>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</si>
  <si>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</si>
  <si>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</si>
  <si>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</si>
  <si>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</si>
  <si>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</si>
  <si>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</si>
  <si>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</si>
  <si>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</si>
  <si>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</si>
  <si>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</si>
  <si>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</si>
  <si>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</si>
  <si>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</si>
  <si>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</si>
  <si>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</si>
  <si>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</si>
  <si>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</si>
  <si>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</si>
  <si>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</si>
  <si>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</si>
  <si>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</si>
  <si>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</si>
  <si>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</si>
  <si>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</si>
  <si>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</si>
  <si>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</si>
  <si>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</si>
  <si>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</si>
  <si>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</si>
  <si>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</si>
  <si>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</si>
  <si>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</si>
  <si>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</si>
  <si>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</si>
  <si>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</si>
  <si>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</si>
  <si>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</si>
  <si>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</si>
  <si>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</si>
  <si>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</si>
  <si>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</si>
  <si>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</si>
  <si>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</si>
  <si>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</si>
  <si>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</si>
  <si>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</si>
  <si>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</si>
  <si>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</si>
  <si>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</si>
  <si>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</si>
  <si>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</si>
  <si>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</si>
  <si>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</si>
  <si>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</si>
  <si>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</si>
  <si>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</si>
  <si>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</si>
  <si>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</si>
  <si>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</si>
  <si>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</si>
  <si>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</si>
  <si>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</si>
  <si>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</si>
  <si>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</si>
  <si>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</si>
  <si>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</si>
  <si>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</si>
  <si>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</si>
  <si>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</si>
  <si>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</si>
  <si>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</si>
  <si>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</si>
  <si>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</si>
  <si>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</si>
  <si>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</si>
  <si>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</si>
  <si>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</si>
  <si>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</si>
  <si>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</si>
  <si>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</si>
  <si>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</si>
  <si>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</si>
  <si>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</si>
  <si>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</si>
  <si>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</si>
  <si>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</si>
  <si>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</si>
  <si>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</si>
  <si>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</si>
  <si>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</si>
  <si>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</si>
  <si>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</si>
  <si>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</si>
  <si>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</si>
  <si>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</si>
  <si>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</si>
  <si>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</si>
  <si>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</si>
  <si>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</si>
  <si>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</si>
  <si>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</si>
  <si>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</si>
  <si>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</si>
  <si>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</si>
  <si>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</si>
  <si>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</si>
  <si>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</si>
  <si>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</si>
  <si>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</si>
  <si>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</si>
  <si>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</si>
  <si>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</si>
  <si>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</si>
  <si>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</si>
  <si>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</si>
  <si>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</si>
  <si>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</si>
  <si>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</si>
  <si>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</si>
  <si>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</si>
  <si>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</si>
  <si>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</si>
  <si>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</si>
  <si>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</si>
  <si>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</si>
  <si>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</si>
  <si>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</si>
  <si>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</si>
  <si>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</si>
  <si>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</si>
  <si>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</si>
  <si>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</si>
  <si>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</si>
  <si>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</si>
  <si>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</si>
  <si>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</si>
  <si>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</si>
  <si>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</si>
  <si>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</si>
  <si>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</si>
  <si>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</si>
  <si>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</si>
  <si>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</si>
  <si>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</si>
  <si>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</si>
  <si>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</si>
  <si>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</si>
  <si>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</si>
  <si>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</si>
  <si>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</si>
  <si>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</si>
  <si>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</si>
  <si>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</si>
  <si>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</si>
  <si>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</si>
  <si>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</si>
  <si>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</si>
  <si>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</si>
  <si>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</si>
  <si>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</si>
  <si>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</si>
  <si>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</si>
  <si>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</si>
  <si>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</si>
  <si>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</si>
  <si>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</si>
  <si>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</si>
  <si>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</si>
  <si>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</si>
  <si>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</si>
  <si>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</si>
  <si>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</si>
  <si>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</si>
  <si>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</si>
  <si>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</si>
  <si>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</si>
  <si>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</si>
  <si>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</si>
  <si>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</si>
  <si>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</si>
  <si>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</si>
  <si>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</si>
  <si>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</si>
  <si>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</si>
  <si>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</si>
  <si>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</si>
  <si>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</si>
  <si>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</si>
  <si>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</si>
  <si>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</si>
  <si>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</si>
  <si>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</si>
  <si>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</si>
  <si>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</si>
  <si>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</si>
  <si>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</si>
  <si>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</si>
  <si>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</si>
  <si>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</si>
  <si>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</si>
  <si>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</si>
  <si>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</si>
  <si>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</si>
  <si>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</si>
  <si>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</si>
  <si>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</si>
  <si>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</si>
  <si>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</si>
  <si>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</si>
  <si>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</si>
  <si>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</si>
  <si>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</si>
  <si>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</si>
  <si>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</si>
  <si>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</si>
  <si>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</si>
  <si>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</si>
  <si>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</si>
  <si>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</si>
  <si>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</si>
  <si>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</si>
  <si>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</si>
  <si>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</si>
  <si>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</si>
  <si>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</si>
  <si>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</si>
  <si>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</si>
  <si>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</si>
  <si>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</si>
  <si>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</si>
  <si>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</si>
  <si>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</si>
  <si>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</si>
  <si>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</si>
  <si>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</si>
  <si>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</si>
  <si>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</si>
  <si>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</si>
  <si>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</si>
  <si>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</si>
  <si>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</si>
  <si>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</si>
  <si>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</si>
  <si>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</si>
  <si>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</si>
  <si>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</si>
  <si>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</si>
  <si>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</si>
  <si>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</si>
  <si>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</si>
  <si>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</si>
  <si>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</si>
  <si>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</si>
  <si>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</si>
  <si>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</si>
  <si>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</si>
  <si>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</si>
  <si>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</si>
  <si>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</si>
  <si>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</si>
  <si>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</si>
  <si>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</si>
  <si>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</si>
  <si>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</si>
  <si>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</si>
  <si>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</si>
  <si>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</si>
  <si>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</si>
  <si>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</si>
  <si>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</si>
  <si>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</si>
  <si>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</si>
  <si>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</si>
  <si>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</si>
  <si>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</si>
  <si>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</si>
  <si>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</si>
  <si>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</si>
  <si>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</si>
  <si>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</si>
  <si>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</si>
  <si>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</si>
  <si>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</si>
  <si>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</si>
  <si>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</si>
  <si>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</si>
  <si>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</si>
  <si>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</si>
  <si>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</si>
  <si>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</si>
  <si>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</si>
  <si>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</si>
  <si>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</si>
  <si>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</si>
  <si>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</si>
  <si>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</si>
  <si>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</si>
  <si>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</si>
  <si>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</si>
  <si>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</si>
  <si>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</si>
  <si>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</si>
  <si>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</si>
  <si>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</si>
  <si>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</si>
  <si>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</si>
  <si>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</si>
  <si>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</si>
  <si>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</si>
  <si>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</si>
  <si>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</si>
  <si>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</si>
  <si>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</si>
  <si>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</si>
  <si>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</si>
  <si>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</si>
  <si>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</si>
  <si>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</si>
  <si>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</si>
  <si>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</si>
  <si>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</si>
  <si>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</si>
  <si>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</si>
  <si>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</si>
  <si>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</si>
  <si>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</si>
  <si>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</si>
  <si>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</si>
  <si>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</si>
  <si>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</si>
  <si>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</si>
  <si>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</si>
  <si>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</si>
  <si>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</si>
  <si>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</si>
  <si>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</si>
  <si>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</si>
  <si>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</si>
  <si>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</si>
  <si>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</si>
  <si>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</si>
  <si>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</si>
  <si>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</si>
  <si>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</si>
  <si>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</si>
  <si>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</si>
  <si>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</si>
  <si>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</si>
  <si>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</si>
  <si>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</si>
  <si>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</si>
  <si>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</si>
  <si>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</si>
  <si>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</si>
  <si>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</si>
  <si>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</si>
  <si>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</si>
  <si>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</si>
  <si>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</si>
  <si>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</si>
  <si>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</si>
  <si>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</si>
  <si>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</si>
  <si>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</si>
  <si>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</si>
  <si>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</si>
  <si>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</si>
  <si>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</si>
  <si>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</si>
  <si>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</si>
  <si>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</si>
  <si>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</si>
  <si>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</si>
  <si>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</si>
  <si>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</si>
  <si>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</si>
  <si>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</si>
  <si>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</si>
  <si>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</si>
  <si>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</si>
  <si>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</si>
  <si>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</si>
  <si>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</si>
  <si>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</si>
  <si>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</si>
  <si>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</si>
  <si>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</si>
  <si>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</si>
  <si>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</si>
  <si>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</si>
  <si>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</si>
  <si>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</si>
  <si>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</si>
  <si>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</si>
  <si>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</si>
  <si>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</si>
  <si>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</si>
  <si>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</si>
  <si>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</si>
  <si>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</si>
  <si>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</si>
  <si>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</si>
  <si>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</si>
  <si>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</si>
  <si>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</si>
  <si>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</si>
  <si>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</si>
  <si>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</si>
  <si>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</si>
  <si>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</si>
  <si>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</si>
  <si>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</si>
  <si>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</si>
  <si>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</si>
  <si>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</si>
  <si>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</si>
  <si>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</si>
  <si>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</si>
  <si>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</si>
  <si>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</si>
  <si>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</si>
  <si>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</si>
  <si>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</si>
  <si>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</si>
  <si>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</si>
  <si>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</si>
  <si>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</si>
  <si>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</si>
  <si>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</si>
  <si>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</si>
  <si>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</si>
  <si>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</si>
  <si>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</si>
  <si>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</si>
  <si>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</si>
  <si>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</si>
  <si>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</si>
  <si>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</si>
  <si>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</si>
  <si>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</si>
  <si>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</si>
  <si>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</si>
  <si>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</si>
  <si>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</si>
  <si>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</si>
  <si>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</si>
  <si>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</si>
  <si>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</si>
  <si>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</si>
  <si>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</si>
  <si>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</si>
  <si>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</si>
  <si>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</si>
  <si>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</si>
  <si>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</si>
  <si>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</si>
  <si>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</si>
  <si>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</si>
  <si>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</si>
  <si>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</si>
  <si>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</si>
  <si>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</si>
  <si>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</si>
  <si>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</si>
  <si>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</si>
  <si>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</si>
  <si>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</si>
  <si>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</si>
  <si>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</si>
  <si>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</si>
  <si>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</si>
  <si>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</si>
  <si>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</si>
  <si>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</si>
  <si>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</si>
  <si>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</si>
  <si>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</si>
  <si>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</si>
  <si>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</si>
  <si>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</si>
  <si>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</si>
  <si>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</si>
  <si>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</si>
  <si>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</si>
  <si>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</si>
  <si>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</si>
  <si>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</si>
  <si>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</si>
  <si>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</si>
  <si>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</si>
  <si>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</si>
  <si>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</si>
  <si>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</si>
  <si>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</si>
  <si>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</si>
  <si>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</si>
  <si>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</si>
  <si>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</si>
  <si>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</si>
  <si>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</si>
  <si>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</si>
  <si>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</si>
  <si>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</si>
  <si>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</si>
  <si>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</si>
  <si>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</si>
  <si>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</si>
  <si>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</si>
  <si>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</si>
  <si>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</si>
  <si>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</si>
  <si>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</si>
  <si>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</si>
  <si>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</si>
  <si>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</si>
  <si>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</si>
  <si>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</si>
  <si>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</si>
  <si>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</si>
  <si>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</si>
  <si>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</si>
  <si>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</si>
  <si>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</si>
  <si>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</si>
  <si>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</si>
  <si>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</si>
  <si>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</si>
  <si>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</si>
  <si>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</si>
  <si>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</si>
  <si>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</si>
  <si>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</si>
  <si>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</si>
  <si>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</si>
  <si>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</si>
  <si>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</si>
  <si>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</si>
  <si>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</si>
  <si>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</si>
  <si>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</si>
  <si>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</si>
  <si>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</si>
  <si>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</si>
  <si>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</si>
  <si>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</si>
  <si>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</si>
  <si>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</si>
  <si>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</si>
  <si>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</si>
  <si>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</si>
  <si>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</si>
  <si>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</si>
  <si>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</si>
  <si>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</si>
  <si>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</si>
  <si>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</si>
  <si>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</si>
  <si>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</si>
  <si>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</si>
  <si>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</si>
  <si>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</si>
  <si>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</si>
  <si>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</si>
  <si>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</si>
  <si>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</si>
  <si>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</si>
  <si>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</si>
  <si>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</si>
  <si>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</si>
  <si>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</si>
  <si>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</si>
  <si>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</si>
  <si>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</si>
  <si>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</si>
  <si>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</si>
  <si>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</si>
  <si>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</si>
  <si>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</si>
  <si>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</si>
  <si>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</si>
  <si>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</si>
  <si>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</si>
  <si>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</si>
  <si>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</si>
  <si>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</si>
  <si>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</si>
  <si>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</si>
  <si>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</si>
  <si>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</si>
  <si>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</si>
  <si>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</si>
  <si>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</si>
  <si>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</si>
  <si>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</si>
  <si>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</si>
  <si>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</si>
  <si>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</si>
  <si>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</si>
  <si>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</si>
  <si>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</si>
  <si>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</si>
  <si>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</si>
  <si>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</si>
  <si>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</si>
  <si>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</si>
  <si>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</si>
  <si>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</si>
  <si>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</si>
  <si>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</si>
  <si>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</si>
  <si>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</si>
  <si>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</si>
  <si>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</si>
  <si>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</si>
  <si>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</si>
  <si>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</si>
  <si>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</si>
  <si>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</si>
  <si>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</si>
  <si>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</si>
  <si>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</si>
  <si>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</si>
  <si>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</si>
  <si>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</si>
  <si>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</si>
  <si>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</si>
  <si>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</si>
  <si>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</si>
  <si>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</si>
  <si>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</si>
  <si>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</si>
  <si>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</si>
  <si>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</si>
  <si>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</si>
  <si>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</si>
  <si>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</si>
  <si>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</si>
  <si>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</si>
  <si>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</si>
  <si>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</si>
  <si>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</si>
  <si>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</si>
  <si>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</si>
  <si>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</si>
  <si>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</si>
  <si>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</si>
  <si>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</si>
  <si>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</si>
  <si>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</si>
  <si>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</si>
  <si>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</si>
  <si>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</si>
  <si>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</si>
  <si>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</si>
  <si>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</si>
  <si>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</si>
  <si>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</si>
  <si>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</si>
  <si>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</si>
  <si>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</si>
  <si>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</si>
  <si>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</si>
  <si>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</si>
  <si>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</si>
  <si>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</si>
  <si>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</si>
  <si>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</si>
  <si>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</si>
  <si>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</si>
  <si>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</si>
  <si>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</si>
  <si>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</si>
  <si>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</si>
  <si>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</si>
  <si>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</si>
  <si>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</si>
  <si>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</si>
  <si>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</si>
  <si>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</si>
  <si>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</si>
  <si>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</si>
  <si>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</si>
  <si>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</si>
  <si>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</si>
  <si>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</si>
  <si>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</si>
  <si>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</si>
  <si>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</si>
  <si>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</si>
  <si>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</si>
  <si>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</si>
  <si>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</si>
  <si>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</si>
  <si>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</si>
  <si>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</si>
  <si>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</si>
  <si>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</si>
  <si>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</si>
  <si>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</si>
  <si>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</si>
  <si>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</si>
  <si>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</si>
  <si>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</si>
  <si>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</si>
  <si>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</si>
  <si>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</si>
  <si>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</si>
  <si>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</si>
  <si>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</si>
  <si>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</si>
  <si>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</si>
  <si>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</si>
  <si>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</si>
  <si>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</si>
  <si>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</si>
  <si>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</si>
  <si>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</si>
  <si>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</si>
  <si>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</si>
  <si>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</si>
  <si>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</si>
  <si>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</si>
  <si>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</si>
  <si>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</si>
  <si>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</si>
  <si>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</si>
  <si>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</si>
  <si>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</si>
  <si>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</si>
  <si>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</si>
  <si>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</si>
  <si>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</si>
  <si>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</si>
  <si>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</si>
  <si>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</si>
  <si>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</si>
  <si>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</si>
  <si>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</si>
  <si>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</si>
  <si>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</si>
  <si>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</si>
  <si>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</si>
  <si>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</si>
  <si>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</si>
  <si>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</si>
  <si>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</si>
  <si>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</si>
  <si>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</si>
  <si>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</si>
  <si>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</si>
  <si>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</si>
  <si>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</si>
  <si>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</si>
  <si>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</si>
  <si>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</si>
  <si>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</si>
  <si>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</si>
  <si>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</si>
  <si>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</si>
  <si>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</si>
  <si>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</si>
  <si>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</si>
  <si>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</si>
  <si>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</si>
  <si>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</si>
  <si>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</si>
  <si>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</si>
  <si>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</si>
  <si>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</si>
  <si>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</si>
  <si>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</si>
  <si>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</si>
  <si>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</si>
  <si>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</si>
  <si>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</si>
  <si>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</si>
  <si>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</si>
  <si>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</si>
  <si>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</si>
  <si>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</si>
  <si>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</si>
  <si>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</si>
  <si>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</si>
  <si>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</si>
  <si>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</si>
  <si>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</si>
  <si>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</si>
  <si>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</si>
  <si>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</si>
  <si>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</si>
  <si>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</si>
  <si>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</si>
  <si>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</si>
  <si>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</si>
  <si>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</si>
  <si>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</si>
  <si>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</si>
  <si>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</si>
  <si>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</si>
  <si>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</si>
  <si>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</si>
  <si>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</si>
  <si>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</si>
  <si>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</si>
  <si>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</si>
  <si>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</si>
  <si>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</si>
  <si>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</si>
  <si>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</si>
  <si>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</si>
  <si>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</si>
  <si>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</si>
  <si>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</si>
  <si>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</si>
  <si>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</si>
  <si>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</si>
  <si>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</si>
  <si>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</si>
  <si>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</si>
  <si>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</si>
  <si>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</si>
  <si>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</si>
  <si>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</si>
  <si>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</si>
  <si>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</si>
  <si>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</si>
  <si>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</si>
  <si>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</si>
  <si>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</si>
  <si>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</si>
  <si>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</si>
  <si>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</si>
  <si>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</si>
  <si>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</si>
  <si>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</si>
  <si>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</si>
  <si>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</si>
  <si>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</si>
  <si>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</si>
  <si>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</si>
  <si>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</si>
  <si>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</si>
  <si>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</si>
  <si>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</si>
  <si>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</si>
  <si>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</si>
  <si>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</si>
  <si>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</si>
  <si>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</si>
  <si>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</si>
  <si>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</si>
  <si>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</si>
  <si>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</si>
  <si>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</si>
  <si>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</si>
  <si>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</si>
  <si>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</si>
  <si>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</si>
  <si>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</si>
  <si>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</si>
  <si>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</si>
  <si>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</si>
  <si>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</si>
  <si>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</si>
  <si>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</si>
  <si>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</si>
  <si>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</si>
  <si>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</si>
  <si>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</si>
  <si>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</si>
  <si>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</si>
  <si>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</si>
  <si>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</si>
  <si>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</si>
  <si>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</si>
  <si>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</si>
  <si>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</si>
  <si>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</si>
  <si>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</si>
  <si>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</si>
  <si>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</si>
  <si>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</si>
  <si>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</si>
  <si>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</si>
  <si>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</si>
  <si>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</si>
  <si>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</si>
  <si>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</si>
  <si>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</si>
  <si>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</si>
  <si>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</si>
  <si>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</si>
  <si>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</si>
  <si>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</si>
  <si>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</si>
  <si>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</si>
  <si>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</si>
  <si>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</si>
  <si>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</si>
  <si>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</si>
  <si>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</si>
  <si>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</si>
  <si>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</si>
  <si>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</si>
  <si>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</si>
  <si>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</si>
  <si>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</si>
  <si>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</si>
  <si>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</si>
  <si>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</si>
  <si>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</si>
  <si>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</si>
  <si>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</si>
  <si>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</si>
  <si>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</si>
  <si>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</si>
  <si>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</si>
  <si>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</si>
  <si>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</si>
  <si>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</si>
  <si>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</si>
  <si>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</si>
  <si>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</si>
  <si>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</si>
  <si>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</si>
  <si>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</si>
  <si>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</si>
  <si>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</si>
  <si>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</si>
  <si>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</si>
  <si>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</si>
  <si>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</si>
  <si>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</si>
  <si>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</si>
  <si>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</si>
  <si>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</si>
  <si>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</si>
  <si>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</si>
  <si>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</si>
  <si>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</si>
  <si>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</si>
  <si>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</si>
  <si>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</si>
  <si>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</si>
  <si>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</si>
  <si>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</si>
  <si>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</si>
  <si>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</si>
  <si>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</si>
  <si>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</si>
  <si>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</si>
  <si>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</si>
  <si>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</si>
  <si>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</si>
  <si>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</si>
  <si>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</si>
  <si>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</si>
  <si>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</si>
  <si>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</si>
  <si>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</si>
  <si>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</si>
  <si>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</si>
  <si>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</si>
  <si>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</si>
  <si>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</si>
  <si>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</si>
  <si>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</si>
  <si>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</si>
  <si>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</si>
  <si>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</si>
  <si>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</si>
  <si>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</si>
  <si>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</si>
  <si>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</si>
  <si>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</si>
  <si>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</si>
  <si>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</si>
  <si>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</si>
  <si>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</si>
  <si>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</si>
  <si>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</si>
  <si>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</si>
  <si>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</si>
  <si>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</si>
  <si>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</si>
  <si>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</si>
  <si>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</si>
  <si>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</si>
  <si>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</si>
  <si>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</si>
  <si>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</si>
  <si>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</si>
  <si>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</si>
  <si>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</si>
  <si>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</si>
  <si>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</si>
  <si>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</si>
  <si>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</si>
  <si>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</si>
  <si>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</si>
  <si>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</si>
  <si>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</si>
  <si>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</si>
  <si>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</si>
  <si>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</si>
  <si>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</si>
  <si>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</si>
  <si>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</si>
  <si>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</si>
  <si>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</si>
  <si>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</si>
  <si>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</si>
  <si>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</si>
  <si>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</si>
  <si>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</si>
  <si>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</si>
  <si>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</si>
  <si>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</si>
  <si>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</si>
  <si>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</si>
  <si>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</si>
  <si>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</si>
  <si>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</si>
  <si>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</si>
  <si>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</si>
  <si>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</si>
  <si>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</si>
  <si>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</si>
  <si>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</si>
  <si>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</si>
  <si>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</si>
  <si>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</si>
  <si>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</si>
  <si>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</si>
  <si>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</si>
  <si>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</si>
  <si>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</si>
  <si>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</si>
  <si>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</si>
  <si>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</si>
  <si>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</si>
  <si>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</si>
  <si>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</si>
  <si>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</si>
  <si>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</si>
  <si>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</si>
  <si>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</si>
  <si>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</si>
  <si>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</si>
  <si>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</si>
  <si>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</si>
  <si>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</si>
  <si>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</si>
  <si>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</si>
  <si>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</si>
  <si>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</si>
  <si>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</si>
  <si>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</si>
  <si>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</si>
  <si>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</si>
  <si>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</si>
  <si>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</si>
  <si>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</si>
  <si>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</si>
  <si>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</si>
  <si>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</si>
  <si>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</si>
  <si>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</si>
  <si>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</si>
  <si>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</si>
  <si>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</si>
  <si>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</si>
  <si>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</si>
  <si>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</si>
  <si>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</si>
  <si>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</si>
  <si>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</si>
  <si>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</si>
  <si>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</si>
  <si>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</si>
  <si>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</si>
  <si>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</si>
  <si>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</si>
  <si>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</si>
  <si>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</si>
  <si>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</si>
  <si>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</si>
  <si>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</si>
  <si>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</si>
  <si>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</si>
  <si>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</si>
  <si>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</si>
  <si>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</si>
  <si>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</si>
  <si>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</si>
  <si>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</si>
  <si>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</si>
  <si>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</si>
  <si>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</si>
  <si>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</si>
  <si>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</si>
  <si>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</si>
  <si>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</si>
  <si>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</si>
  <si>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</si>
  <si>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</si>
  <si>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</si>
  <si>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</si>
  <si>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</si>
  <si>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</si>
  <si>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</si>
  <si>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</si>
  <si>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</si>
  <si>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</si>
  <si>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</si>
  <si>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</si>
  <si>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</si>
  <si>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</si>
  <si>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</si>
  <si>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</si>
  <si>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</si>
  <si>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</si>
  <si>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</si>
  <si>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</si>
  <si>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</si>
  <si>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</si>
  <si>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</si>
  <si>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</si>
  <si>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</si>
  <si>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</si>
  <si>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</si>
  <si>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</si>
  <si>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</si>
  <si>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</si>
  <si>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</si>
  <si>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</si>
  <si>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</si>
  <si>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</si>
  <si>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</si>
  <si>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</si>
  <si>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</si>
  <si>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</si>
  <si>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</si>
  <si>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</si>
  <si>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</si>
  <si>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</si>
  <si>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</si>
  <si>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</si>
  <si>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</si>
  <si>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</si>
  <si>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</si>
  <si>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</si>
  <si>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</si>
  <si>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</si>
  <si>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</si>
  <si>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</si>
  <si>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</si>
  <si>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</si>
  <si>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</si>
  <si>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</si>
  <si>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</si>
  <si>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</si>
  <si>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</si>
  <si>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</si>
  <si>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</si>
  <si>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</si>
  <si>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</si>
  <si>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</si>
  <si>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</si>
  <si>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</si>
  <si>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</si>
  <si>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</si>
  <si>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</si>
  <si>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</si>
  <si>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</si>
  <si>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</si>
  <si>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</si>
  <si>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</si>
  <si>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</si>
  <si>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</si>
  <si>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</si>
  <si>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</si>
  <si>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</si>
  <si>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</si>
  <si>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</si>
  <si>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</si>
  <si>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</si>
  <si>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</si>
  <si>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</si>
  <si>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</si>
  <si>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</si>
  <si>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</si>
  <si>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</si>
  <si>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</si>
  <si>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</si>
  <si>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</si>
  <si>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</si>
  <si>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</si>
  <si>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</si>
  <si>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</si>
  <si>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</si>
  <si>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</si>
  <si>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</si>
  <si>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</si>
  <si>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</si>
  <si>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</si>
  <si>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</si>
  <si>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</si>
  <si>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</si>
  <si>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</si>
  <si>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</si>
  <si>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</si>
  <si>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</si>
  <si>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</si>
  <si>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</si>
  <si>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</si>
  <si>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</si>
  <si>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</si>
  <si>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</si>
  <si>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</si>
  <si>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</si>
  <si>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</si>
  <si>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</si>
  <si>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</si>
  <si>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</si>
  <si>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</si>
  <si>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</si>
  <si>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</si>
  <si>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</si>
  <si>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</si>
  <si>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</si>
  <si>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</si>
  <si>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</si>
  <si>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</si>
  <si>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</si>
  <si>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</si>
  <si>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</si>
  <si>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</si>
  <si>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</si>
  <si>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</si>
  <si>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</si>
  <si>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</si>
  <si>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</si>
  <si>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</si>
  <si>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</si>
  <si>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</si>
  <si>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</si>
  <si>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</si>
  <si>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</si>
  <si>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</si>
  <si>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</si>
  <si>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</si>
  <si>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</si>
  <si>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</si>
  <si>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</si>
  <si>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</si>
  <si>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</si>
  <si>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</si>
  <si>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</si>
  <si>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</si>
  <si>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</si>
  <si>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</si>
  <si>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</si>
  <si>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</si>
  <si>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</si>
  <si>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</si>
  <si>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</si>
  <si>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</si>
  <si>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</si>
  <si>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</si>
  <si>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</si>
  <si>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</si>
  <si>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</si>
  <si>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</si>
  <si>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</si>
  <si>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</si>
  <si>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</si>
  <si>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</si>
  <si>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</si>
  <si>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</si>
  <si>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</si>
  <si>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</si>
  <si>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</si>
  <si>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</si>
  <si>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</si>
  <si>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</si>
  <si>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</si>
  <si>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</si>
  <si>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</si>
  <si>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</si>
  <si>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</si>
  <si>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</si>
  <si>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</si>
  <si>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</si>
  <si>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</si>
  <si>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</si>
  <si>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</si>
  <si>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</si>
  <si>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</si>
  <si>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</si>
  <si>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</si>
  <si>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</si>
  <si>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</si>
  <si>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</si>
  <si>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</si>
  <si>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</si>
  <si>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</si>
  <si>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</si>
  <si>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</si>
  <si>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</si>
  <si>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</si>
  <si>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</si>
  <si>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</si>
  <si>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</si>
  <si>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</si>
  <si>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</si>
  <si>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</si>
  <si>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</si>
  <si>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</si>
  <si>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</si>
  <si>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</si>
  <si>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</si>
  <si>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</si>
  <si>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</si>
  <si>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</si>
  <si>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</si>
  <si>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</si>
  <si>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</si>
  <si>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</si>
  <si>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</si>
  <si>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</si>
  <si>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</si>
  <si>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</si>
  <si>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</si>
  <si>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</si>
  <si>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</si>
  <si>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</si>
  <si>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</si>
  <si>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</si>
  <si>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</si>
  <si>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</si>
  <si>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</si>
  <si>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</si>
  <si>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</si>
  <si>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</si>
  <si>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</si>
  <si>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</si>
  <si>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</si>
  <si>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</si>
  <si>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</si>
  <si>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</si>
  <si>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</si>
  <si>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</si>
  <si>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</si>
  <si>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</si>
  <si>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</si>
  <si>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</si>
  <si>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</si>
  <si>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</si>
  <si>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</si>
  <si>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</si>
  <si>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</si>
  <si>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</si>
  <si>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</si>
  <si>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</si>
  <si>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</si>
  <si>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</si>
  <si>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</si>
  <si>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</si>
  <si>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</si>
  <si>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</si>
  <si>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</si>
  <si>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</si>
  <si>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</si>
  <si>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</si>
  <si>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</si>
  <si>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</si>
  <si>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</si>
  <si>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</si>
  <si>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</si>
  <si>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</si>
  <si>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</si>
  <si>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</si>
  <si>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</si>
  <si>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</si>
  <si>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</si>
  <si>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</si>
  <si>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</si>
  <si>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</si>
  <si>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</si>
  <si>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</si>
  <si>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</si>
  <si>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</si>
  <si>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</si>
  <si>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</si>
  <si>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</si>
  <si>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</si>
  <si>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</si>
  <si>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</si>
  <si>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</si>
  <si>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</si>
  <si>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</si>
  <si>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</si>
  <si>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</si>
  <si>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</si>
  <si>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</si>
  <si>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</si>
  <si>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</si>
  <si>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</si>
  <si>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</si>
  <si>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</si>
  <si>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</si>
  <si>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</si>
  <si>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</si>
  <si>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</si>
  <si>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</si>
  <si>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</si>
  <si>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</si>
  <si>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</si>
  <si>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</si>
  <si>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</si>
  <si>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</si>
  <si>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</si>
  <si>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</si>
  <si>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</si>
  <si>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</si>
  <si>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</si>
  <si>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</si>
  <si>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</si>
  <si>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</si>
  <si>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</si>
  <si>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</si>
  <si>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</si>
  <si>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</si>
  <si>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</si>
  <si>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</si>
  <si>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</si>
  <si>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</si>
  <si>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</si>
  <si>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</si>
  <si>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</si>
  <si>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</si>
  <si>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</si>
  <si>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</si>
  <si>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</si>
  <si>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</si>
  <si>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</si>
  <si>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</si>
  <si>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</si>
  <si>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</si>
  <si>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</si>
  <si>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</si>
  <si>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</si>
  <si>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</si>
  <si>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</si>
  <si>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</si>
  <si>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</si>
  <si>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</si>
  <si>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</si>
  <si>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</si>
  <si>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</si>
  <si>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</si>
  <si>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</si>
  <si>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</si>
  <si>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</si>
  <si>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</si>
  <si>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</si>
  <si>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</si>
  <si>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</si>
  <si>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</si>
  <si>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</si>
  <si>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</si>
  <si>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</si>
  <si>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</si>
  <si>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</si>
  <si>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</si>
  <si>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</si>
  <si>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</si>
  <si>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</si>
  <si>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</si>
  <si>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</si>
  <si>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</si>
  <si>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</si>
  <si>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</si>
  <si>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</si>
  <si>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</si>
  <si>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</si>
  <si>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</si>
  <si>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</si>
  <si>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</si>
  <si>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</si>
  <si>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</si>
  <si>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</si>
  <si>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</si>
  <si>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</si>
  <si>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</si>
  <si>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</si>
  <si>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</si>
  <si>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</si>
  <si>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</si>
  <si>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</si>
  <si>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</si>
  <si>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</si>
  <si>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</si>
  <si>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</si>
  <si>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</si>
  <si>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</si>
  <si>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</si>
  <si>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</si>
  <si>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</si>
  <si>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</si>
  <si>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</si>
  <si>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</si>
  <si>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</si>
  <si>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</si>
  <si>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</si>
  <si>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</si>
  <si>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</si>
  <si>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</si>
  <si>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</si>
  <si>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</si>
  <si>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</si>
  <si>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</si>
  <si>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</si>
  <si>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</si>
  <si>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</si>
  <si>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</si>
  <si>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</si>
  <si>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</si>
  <si>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</si>
  <si>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</si>
  <si>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</si>
  <si>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</si>
  <si>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</si>
  <si>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</si>
  <si>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</si>
  <si>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</si>
  <si>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</si>
  <si>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</si>
  <si>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</si>
  <si>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</si>
  <si>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</si>
  <si>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</si>
  <si>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</si>
  <si>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</si>
  <si>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</si>
  <si>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</si>
  <si>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</si>
  <si>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</si>
  <si>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</si>
  <si>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</si>
  <si>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</si>
  <si>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</si>
  <si>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</si>
  <si>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</si>
  <si>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</si>
  <si>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</si>
  <si>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</si>
  <si>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</si>
  <si>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</si>
  <si>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</si>
  <si>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</si>
  <si>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</si>
  <si>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</si>
  <si>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</si>
  <si>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</si>
  <si>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</si>
  <si>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</si>
  <si>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</si>
  <si>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</si>
  <si>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</si>
  <si>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</si>
  <si>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</si>
  <si>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</si>
  <si>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</si>
  <si>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</si>
  <si>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</si>
  <si>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</si>
  <si>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</si>
  <si>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</si>
  <si>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</si>
  <si>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</si>
  <si>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</si>
  <si>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</si>
  <si>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</si>
  <si>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</si>
  <si>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</si>
  <si>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</si>
  <si>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</si>
  <si>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</si>
  <si>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</si>
  <si>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</si>
  <si>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</si>
  <si>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</si>
  <si>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</si>
  <si>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</si>
  <si>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</si>
  <si>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</si>
  <si>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</si>
  <si>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</si>
  <si>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</si>
  <si>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</si>
  <si>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</si>
  <si>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</si>
  <si>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</si>
  <si>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</si>
  <si>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</si>
  <si>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</si>
  <si>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</si>
  <si>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</si>
  <si>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</si>
  <si>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</si>
  <si>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</si>
  <si>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</si>
  <si>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</si>
  <si>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</si>
  <si>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</si>
  <si>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</si>
  <si>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</si>
  <si>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</si>
  <si>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</si>
  <si>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</si>
  <si>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</si>
  <si>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</si>
  <si>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</si>
  <si>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</si>
  <si>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</si>
  <si>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</si>
  <si>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</si>
  <si>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</si>
  <si>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</si>
  <si>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</si>
  <si>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</si>
  <si>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</si>
  <si>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</si>
  <si>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</si>
  <si>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</si>
  <si>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</si>
  <si>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</si>
  <si>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</si>
  <si>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</si>
  <si>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</si>
  <si>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</si>
  <si>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</si>
  <si>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</si>
  <si>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</si>
  <si>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</si>
  <si>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</si>
  <si>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</si>
  <si>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</si>
  <si>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</si>
  <si>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</si>
  <si>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</si>
  <si>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</si>
  <si>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</si>
  <si>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</si>
  <si>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</si>
  <si>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</si>
  <si>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</si>
  <si>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</si>
  <si>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</si>
  <si>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</si>
  <si>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</si>
  <si>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</si>
  <si>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</si>
  <si>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</si>
  <si>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</si>
  <si>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</si>
  <si>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</si>
  <si>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</si>
  <si>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</si>
  <si>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</si>
  <si>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</si>
  <si>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</si>
  <si>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</si>
  <si>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</si>
  <si>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</si>
  <si>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</si>
  <si>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</si>
  <si>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</si>
  <si>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</si>
  <si>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</si>
  <si>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</si>
  <si>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</si>
  <si>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</si>
  <si>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</si>
  <si>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</si>
  <si>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</si>
  <si>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</si>
  <si>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</si>
  <si>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</si>
  <si>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</si>
  <si>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</si>
  <si>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</si>
  <si>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</si>
  <si>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</si>
  <si>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</si>
  <si>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</si>
  <si>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</si>
  <si>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</si>
  <si>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</si>
  <si>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</si>
  <si>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</si>
  <si>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</si>
  <si>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</si>
  <si>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</si>
  <si>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</si>
  <si>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</si>
  <si>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</si>
  <si>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</si>
  <si>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</si>
  <si>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</si>
  <si>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</si>
  <si>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</si>
  <si>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</si>
  <si>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</si>
  <si>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</si>
  <si>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</si>
  <si>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</si>
  <si>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</si>
  <si>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</si>
  <si>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</si>
  <si>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</si>
  <si>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</si>
  <si>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</si>
  <si>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</si>
  <si>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</si>
  <si>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</si>
  <si>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</si>
  <si>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</si>
  <si>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</si>
  <si>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</si>
  <si>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</si>
  <si>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</si>
  <si>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</si>
  <si>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</si>
  <si>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</si>
  <si>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</si>
  <si>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</si>
  <si>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</si>
  <si>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</si>
  <si>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</si>
  <si>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</si>
  <si>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</si>
  <si>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</si>
  <si>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</si>
  <si>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</si>
  <si>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</si>
  <si>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</si>
  <si>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</si>
  <si>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</si>
  <si>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</si>
  <si>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</si>
  <si>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</si>
  <si>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</si>
  <si>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</si>
  <si>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</si>
  <si>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</si>
  <si>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</si>
  <si>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</si>
  <si>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</si>
  <si>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</si>
  <si>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</si>
  <si>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</si>
  <si>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</si>
  <si>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</si>
  <si>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</si>
  <si>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</si>
  <si>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</si>
  <si>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</si>
  <si>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</si>
  <si>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</si>
  <si>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</si>
  <si>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</si>
  <si>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</si>
  <si>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</si>
  <si>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</si>
  <si>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</si>
  <si>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</si>
  <si>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</si>
  <si>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</si>
  <si>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</si>
  <si>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</si>
  <si>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</si>
  <si>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</si>
  <si>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</si>
  <si>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</si>
  <si>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</si>
  <si>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</si>
  <si>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</si>
  <si>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</si>
  <si>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</si>
  <si>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</si>
  <si>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</si>
  <si>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</si>
  <si>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</si>
  <si>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</si>
  <si>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</si>
  <si>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</si>
  <si>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</si>
  <si>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</si>
  <si>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</si>
  <si>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</si>
  <si>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</si>
  <si>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</si>
  <si>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</si>
  <si>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</si>
  <si>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</si>
  <si>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</si>
  <si>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</si>
  <si>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</si>
  <si>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</si>
  <si>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</si>
  <si>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</si>
  <si>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</si>
  <si>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</si>
  <si>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</si>
  <si>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</si>
  <si>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</si>
  <si>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</si>
  <si>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</si>
  <si>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</si>
  <si>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</si>
  <si>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</si>
  <si>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</si>
  <si>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</si>
  <si>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</si>
  <si>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</si>
  <si>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</si>
  <si>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</si>
  <si>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</si>
  <si>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</si>
  <si>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</si>
  <si>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</si>
  <si>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</si>
  <si>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</si>
  <si>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</si>
  <si>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</si>
  <si>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</si>
  <si>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</si>
  <si>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</si>
  <si>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</si>
  <si>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</si>
  <si>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</si>
  <si>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</si>
  <si>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</si>
  <si>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</si>
  <si>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</si>
  <si>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</si>
  <si>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</si>
  <si>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</si>
  <si>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</si>
  <si>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</si>
  <si>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</si>
  <si>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</si>
  <si>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</si>
  <si>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</si>
  <si>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</si>
  <si>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</si>
  <si>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</si>
  <si>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</si>
  <si>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</si>
  <si>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</si>
  <si>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</si>
  <si>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</si>
  <si>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</si>
  <si>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</si>
  <si>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</si>
  <si>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</si>
  <si>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</si>
  <si>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</si>
  <si>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</si>
  <si>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</si>
  <si>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</si>
  <si>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</si>
  <si>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</si>
  <si>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</si>
  <si>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</si>
  <si>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</si>
  <si>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</si>
  <si>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</si>
  <si>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</si>
  <si>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</si>
  <si>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</si>
  <si>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</si>
  <si>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</si>
  <si>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</si>
  <si>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</si>
  <si>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</si>
  <si>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</si>
  <si>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</si>
  <si>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</si>
  <si>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</si>
  <si>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</si>
  <si>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</si>
  <si>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</si>
  <si>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</si>
  <si>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</si>
  <si>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</si>
  <si>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</si>
  <si>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</si>
  <si>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</si>
  <si>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</si>
  <si>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</si>
  <si>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</si>
  <si>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</si>
  <si>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</si>
  <si>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</si>
  <si>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</si>
  <si>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</si>
  <si>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</si>
  <si>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</si>
  <si>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</si>
  <si>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</si>
  <si>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</si>
  <si>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</si>
  <si>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</si>
  <si>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</si>
  <si>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</si>
  <si>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</si>
  <si>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</si>
  <si>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</si>
  <si>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</si>
  <si>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</si>
  <si>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</si>
  <si>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</si>
  <si>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</si>
  <si>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</si>
  <si>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</si>
  <si>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</si>
  <si>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</si>
  <si>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</si>
  <si>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</si>
  <si>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</si>
  <si>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</si>
  <si>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</si>
  <si>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</si>
  <si>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</si>
  <si>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</si>
  <si>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</si>
  <si>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</si>
  <si>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</si>
  <si>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</si>
  <si>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</si>
  <si>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</si>
  <si>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</si>
  <si>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</si>
  <si>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</si>
  <si>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</si>
  <si>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</si>
  <si>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</si>
  <si>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</si>
  <si>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</si>
  <si>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</si>
  <si>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</si>
  <si>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</si>
  <si>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</si>
  <si>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</si>
  <si>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</si>
  <si>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</si>
  <si>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</si>
  <si>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</si>
  <si>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</si>
  <si>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</si>
  <si>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</si>
  <si>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</si>
  <si>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</si>
  <si>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</si>
  <si>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</si>
  <si>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</si>
  <si>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</si>
  <si>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</si>
  <si>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</si>
  <si>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</si>
  <si>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</si>
  <si>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</si>
  <si>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</si>
  <si>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</si>
  <si>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</si>
  <si>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</si>
  <si>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</si>
  <si>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</si>
  <si>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</si>
  <si>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</si>
  <si>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</si>
  <si>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</si>
  <si>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</si>
  <si>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</si>
  <si>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</si>
  <si>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</si>
  <si>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</si>
  <si>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</si>
  <si>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</si>
  <si>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</si>
  <si>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</si>
  <si>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</si>
  <si>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</si>
  <si>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</si>
  <si>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</si>
  <si>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</si>
  <si>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</si>
  <si>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</si>
  <si>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</si>
  <si>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</si>
  <si>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</si>
  <si>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</si>
  <si>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</si>
  <si>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</si>
  <si>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</si>
  <si>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</si>
  <si>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</si>
  <si>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</si>
  <si>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</si>
  <si>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</si>
  <si>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</si>
  <si>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</si>
  <si>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</si>
  <si>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</si>
  <si>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</si>
  <si>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</si>
  <si>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</si>
  <si>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</si>
  <si>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</si>
  <si>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</si>
  <si>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</si>
  <si>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</si>
  <si>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</si>
  <si>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</si>
  <si>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</si>
  <si>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</si>
  <si>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</si>
  <si>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</si>
  <si>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</si>
  <si>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</si>
  <si>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</si>
  <si>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</si>
  <si>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</si>
  <si>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</si>
  <si>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</si>
  <si>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</si>
  <si>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</si>
  <si>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</si>
  <si>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</si>
  <si>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</si>
  <si>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</si>
  <si>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</si>
  <si>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</si>
  <si>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</si>
  <si>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</si>
  <si>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</si>
  <si>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</si>
  <si>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</si>
  <si>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</si>
  <si>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</si>
  <si>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</si>
  <si>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</si>
  <si>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</si>
  <si>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</si>
  <si>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</si>
  <si>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</si>
  <si>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</si>
  <si>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</si>
  <si>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</si>
  <si>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</si>
  <si>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</si>
  <si>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</si>
  <si>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</si>
  <si>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</si>
  <si>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</si>
  <si>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</si>
  <si>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</si>
  <si>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</si>
  <si>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</si>
  <si>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</si>
  <si>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</si>
  <si>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</si>
  <si>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</si>
  <si>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</si>
  <si>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</si>
  <si>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</si>
  <si>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</si>
  <si>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</si>
  <si>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</si>
  <si>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</si>
  <si>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</si>
  <si>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</si>
  <si>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</si>
  <si>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</si>
  <si>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</si>
  <si>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</si>
  <si>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</si>
  <si>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</si>
  <si>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</si>
  <si>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</si>
  <si>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</si>
  <si>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</si>
  <si>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</si>
  <si>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</si>
  <si>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</si>
  <si>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</si>
  <si>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</si>
  <si>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</si>
  <si>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</si>
  <si>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</si>
  <si>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</si>
  <si>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</si>
  <si>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</si>
  <si>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</si>
  <si>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</si>
  <si>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</si>
  <si>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</si>
  <si>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</si>
  <si>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</si>
  <si>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</si>
  <si>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</si>
  <si>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</si>
  <si>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</si>
  <si>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</si>
  <si>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</si>
  <si>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</si>
  <si>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</si>
  <si>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</si>
  <si>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</si>
  <si>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</si>
  <si>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</si>
  <si>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</si>
  <si>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</si>
  <si>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</si>
  <si>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</si>
  <si>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</si>
  <si>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</si>
  <si>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</si>
  <si>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</si>
  <si>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</si>
  <si>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</si>
  <si>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</si>
  <si>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</si>
  <si>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</si>
  <si>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</si>
  <si>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</si>
  <si>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</si>
  <si>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</si>
  <si>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</si>
  <si>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</si>
  <si>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</si>
  <si>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</si>
  <si>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</si>
  <si>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</si>
  <si>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</si>
  <si>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</si>
  <si>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</si>
  <si>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</si>
  <si>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</si>
  <si>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</si>
  <si>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</si>
  <si>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</si>
  <si>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</si>
  <si>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</si>
  <si>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</si>
  <si>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</si>
  <si>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</si>
  <si>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</si>
  <si>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</si>
  <si>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</si>
  <si>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</si>
  <si>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</si>
  <si>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</si>
  <si>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</si>
  <si>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</si>
  <si>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</si>
  <si>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</si>
  <si>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</si>
  <si>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</si>
  <si>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</si>
  <si>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</si>
  <si>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</si>
  <si>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</si>
  <si>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</si>
  <si>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</si>
  <si>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</si>
  <si>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</si>
  <si>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</si>
  <si>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</si>
  <si>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</si>
  <si>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</si>
  <si>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</si>
  <si>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</si>
  <si>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</si>
  <si>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</si>
  <si>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</si>
  <si>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</si>
  <si>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</si>
  <si>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</si>
  <si>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</si>
  <si>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</si>
  <si>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</si>
  <si>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</si>
  <si>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</si>
  <si>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</si>
  <si>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</si>
  <si>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</si>
  <si>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</si>
  <si>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</si>
  <si>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</si>
  <si>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</si>
  <si>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</si>
  <si>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</si>
  <si>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</si>
  <si>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</si>
  <si>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</si>
  <si>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</si>
  <si>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</si>
  <si>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</si>
  <si>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</si>
  <si>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</si>
  <si>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</si>
  <si>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</si>
  <si>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</si>
  <si>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</si>
  <si>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</si>
  <si>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</si>
  <si>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</si>
  <si>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</si>
  <si>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</si>
  <si>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</si>
  <si>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</si>
  <si>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</si>
  <si>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</si>
  <si>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</si>
  <si>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</si>
  <si>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</si>
  <si>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</si>
  <si>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</si>
  <si>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</si>
  <si>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</si>
  <si>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</si>
  <si>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</si>
  <si>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</si>
  <si>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</si>
  <si>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</si>
  <si>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</si>
  <si>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</si>
  <si>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</si>
  <si>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</si>
  <si>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</si>
  <si>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</si>
  <si>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</si>
  <si>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</si>
  <si>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</si>
  <si>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</si>
  <si>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</si>
  <si>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</si>
  <si>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</si>
  <si>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</si>
  <si>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</si>
  <si>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</si>
  <si>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</si>
  <si>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</si>
  <si>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</si>
  <si>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</si>
  <si>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</si>
  <si>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</si>
  <si>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</si>
  <si>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</si>
  <si>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</si>
  <si>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</si>
  <si>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</si>
  <si>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</si>
  <si>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</si>
  <si>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</si>
  <si>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</si>
  <si>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</si>
  <si>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</si>
  <si>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</si>
  <si>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</si>
  <si>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</si>
  <si>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</si>
  <si>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</si>
  <si>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</si>
  <si>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</si>
  <si>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</si>
  <si>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</si>
  <si>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</si>
  <si>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</si>
  <si>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</si>
  <si>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</si>
  <si>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</si>
  <si>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</si>
  <si>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</si>
  <si>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</si>
  <si>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</si>
  <si>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</si>
  <si>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</si>
  <si>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</si>
  <si>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</si>
  <si>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</si>
  <si>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</si>
  <si>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</si>
  <si>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</si>
  <si>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</si>
  <si>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</si>
  <si>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</si>
  <si>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</si>
  <si>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</si>
  <si>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</si>
  <si>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</si>
  <si>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</si>
  <si>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</si>
  <si>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</si>
  <si>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</si>
  <si>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</si>
  <si>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</si>
  <si>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</si>
  <si>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</si>
  <si>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</si>
  <si>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</si>
  <si>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</si>
  <si>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</si>
  <si>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</si>
  <si>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</si>
  <si>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</si>
  <si>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</si>
  <si>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</si>
  <si>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</si>
  <si>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</si>
  <si>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</si>
  <si>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</si>
  <si>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</si>
  <si>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</si>
  <si>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</si>
  <si>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</si>
  <si>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</si>
  <si>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</si>
  <si>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</si>
  <si>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</si>
  <si>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</si>
  <si>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</si>
  <si>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</si>
  <si>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</si>
  <si>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</si>
  <si>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</si>
  <si>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</si>
  <si>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</si>
  <si>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</si>
  <si>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</si>
  <si>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</si>
  <si>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</si>
  <si>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</si>
  <si>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</si>
  <si>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</si>
  <si>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</si>
  <si>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</si>
  <si>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</si>
  <si>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</si>
  <si>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</si>
  <si>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</si>
  <si>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</si>
  <si>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</si>
  <si>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</si>
  <si>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</si>
  <si>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</si>
  <si>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</si>
  <si>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</si>
  <si>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</si>
  <si>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</si>
  <si>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</si>
  <si>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</si>
  <si>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</si>
  <si>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</si>
  <si>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</si>
  <si>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</si>
  <si>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</si>
  <si>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</si>
  <si>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</si>
  <si>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</si>
  <si>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</si>
  <si>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</si>
  <si>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</si>
  <si>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</si>
  <si>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</si>
  <si>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</si>
  <si>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</si>
  <si>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</si>
  <si>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</si>
  <si>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</si>
  <si>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</si>
  <si>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</si>
  <si>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</si>
  <si>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</si>
  <si>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</si>
  <si>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</si>
  <si>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</si>
  <si>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</si>
  <si>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</si>
  <si>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</si>
  <si>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</si>
  <si>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</si>
  <si>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</si>
  <si>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</si>
  <si>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</si>
  <si>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</si>
  <si>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</si>
  <si>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</si>
  <si>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</si>
  <si>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</si>
  <si>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</si>
  <si>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</si>
  <si>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</si>
  <si>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</si>
  <si>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</si>
  <si>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</si>
  <si>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</si>
  <si>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</si>
  <si>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</si>
  <si>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</si>
  <si>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</si>
  <si>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</si>
  <si>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</si>
  <si>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</si>
  <si>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</si>
  <si>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</si>
  <si>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</si>
  <si>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</si>
  <si>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</si>
  <si>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</si>
  <si>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</si>
  <si>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</si>
  <si>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</si>
  <si>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</si>
  <si>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</si>
  <si>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</si>
  <si>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</si>
  <si>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</si>
  <si>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</si>
  <si>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</si>
  <si>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</si>
  <si>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</si>
  <si>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</si>
  <si>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</si>
  <si>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</si>
  <si>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</si>
  <si>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</si>
  <si>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</si>
  <si>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</si>
  <si>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</si>
  <si>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</si>
  <si>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</si>
  <si>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</si>
  <si>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</si>
  <si>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</si>
  <si>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</si>
  <si>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</si>
  <si>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</si>
  <si>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</si>
  <si>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</si>
  <si>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</si>
  <si>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</si>
  <si>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</si>
  <si>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</si>
  <si>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</si>
  <si>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</si>
  <si>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</si>
  <si>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</si>
  <si>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</si>
  <si>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</si>
  <si>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</si>
  <si>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</si>
  <si>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</si>
  <si>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</si>
  <si>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</si>
  <si>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</si>
  <si>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</si>
  <si>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</si>
  <si>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</si>
  <si>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</si>
  <si>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</si>
  <si>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</si>
  <si>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</si>
  <si>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</si>
  <si>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</si>
  <si>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</si>
  <si>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</si>
  <si>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</si>
  <si>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</si>
  <si>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</si>
  <si>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</si>
  <si>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</si>
  <si>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</si>
  <si>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</si>
  <si>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</si>
  <si>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</si>
  <si>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</si>
  <si>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</si>
  <si>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</si>
  <si>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</si>
  <si>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</si>
  <si>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</si>
  <si>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</si>
  <si>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</si>
  <si>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</si>
  <si>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</si>
  <si>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</si>
  <si>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</si>
  <si>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</si>
  <si>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</si>
  <si>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</si>
  <si>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</si>
  <si>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</si>
  <si>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</si>
  <si>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</si>
  <si>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</si>
  <si>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</si>
  <si>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</si>
  <si>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</si>
  <si>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</si>
  <si>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</si>
  <si>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</si>
  <si>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</si>
  <si>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</si>
  <si>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</si>
  <si>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</si>
  <si>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</si>
  <si>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</si>
  <si>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</si>
  <si>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</si>
  <si>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</si>
  <si>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</si>
  <si>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</si>
  <si>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</si>
  <si>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</si>
  <si>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</si>
  <si>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</si>
  <si>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</si>
  <si>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</si>
  <si>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</si>
  <si>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</si>
  <si>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</si>
  <si>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</si>
  <si>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</si>
  <si>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</si>
  <si>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</si>
  <si>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</si>
  <si>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</si>
  <si>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</si>
  <si>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</si>
  <si>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</si>
  <si>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</si>
  <si>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</si>
  <si>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</si>
  <si>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</si>
  <si>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</si>
  <si>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</si>
  <si>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</si>
  <si>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</si>
  <si>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</si>
  <si>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</si>
  <si>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</si>
  <si>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</si>
  <si>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</si>
  <si>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</si>
  <si>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</si>
  <si>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</si>
  <si>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</si>
  <si>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</si>
  <si>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</si>
  <si>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</si>
  <si>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</si>
  <si>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</si>
  <si>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</si>
  <si>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</si>
  <si>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</si>
  <si>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</si>
  <si>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</si>
  <si>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</si>
  <si>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</si>
  <si>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</si>
  <si>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</si>
  <si>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</si>
  <si>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</si>
  <si>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</si>
  <si>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</si>
  <si>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</si>
  <si>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</si>
  <si>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</si>
  <si>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</si>
  <si>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</si>
  <si>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</si>
  <si>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</si>
  <si>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</si>
  <si>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</si>
  <si>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</si>
  <si>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</si>
  <si>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</si>
  <si>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</si>
  <si>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</si>
  <si>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</si>
  <si>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</si>
  <si>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</si>
  <si>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</si>
  <si>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</si>
  <si>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</si>
  <si>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</si>
  <si>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</si>
  <si>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</si>
  <si>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</si>
  <si>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</si>
  <si>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</si>
  <si>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</si>
  <si>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</si>
  <si>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</si>
  <si>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</si>
  <si>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</si>
  <si>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</si>
  <si>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</si>
  <si>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</si>
  <si>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</si>
  <si>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</si>
  <si>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</si>
  <si>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</si>
  <si>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</si>
  <si>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</si>
  <si>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</si>
  <si>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</si>
  <si>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</si>
  <si>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</si>
  <si>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</si>
  <si>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</si>
  <si>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</si>
  <si>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</si>
  <si>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</si>
  <si>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</si>
  <si>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</si>
  <si>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</si>
  <si>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</si>
  <si>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</si>
  <si>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</si>
  <si>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</si>
  <si>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</si>
  <si>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</si>
  <si>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</si>
  <si>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</si>
  <si>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</si>
  <si>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</si>
  <si>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</si>
  <si>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</si>
  <si>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</si>
  <si>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</si>
  <si>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</si>
  <si>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</si>
  <si>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</si>
  <si>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</si>
  <si>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</si>
  <si>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</si>
  <si>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</si>
  <si>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</si>
  <si>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</si>
  <si>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</si>
  <si>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</si>
  <si>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</si>
  <si>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</si>
  <si>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</si>
  <si>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</si>
  <si>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</si>
  <si>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</si>
  <si>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</si>
  <si>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</si>
  <si>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</si>
  <si>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</si>
  <si>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</si>
  <si>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</si>
  <si>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</si>
  <si>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</si>
  <si>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</si>
  <si>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</si>
  <si>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</si>
  <si>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</si>
  <si>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</si>
  <si>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</si>
  <si>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</si>
  <si>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</si>
  <si>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</si>
  <si>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</si>
  <si>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</si>
  <si>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</si>
  <si>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</si>
  <si>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</si>
  <si>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</si>
  <si>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</si>
  <si>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</si>
  <si>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</si>
  <si>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</si>
  <si>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</si>
  <si>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</si>
  <si>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</si>
  <si>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</si>
  <si>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</si>
  <si>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</si>
  <si>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</si>
  <si>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</si>
  <si>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</si>
  <si>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</si>
  <si>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</si>
  <si>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</si>
  <si>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</si>
  <si>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</si>
  <si>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</si>
  <si>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</si>
  <si>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</si>
  <si>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</si>
  <si>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</si>
  <si>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</si>
  <si>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</si>
  <si>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</si>
  <si>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</si>
  <si>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</si>
  <si>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</si>
  <si>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</si>
  <si>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</si>
  <si>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</si>
  <si>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</si>
  <si>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</si>
  <si>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</si>
  <si>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</si>
  <si>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</si>
  <si>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</si>
  <si>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</si>
  <si>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</si>
  <si>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</si>
  <si>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</si>
  <si>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</si>
  <si>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</si>
  <si>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</si>
  <si>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</si>
  <si>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</si>
  <si>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</si>
  <si>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</si>
  <si>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</si>
  <si>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</si>
  <si>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</si>
  <si>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</si>
  <si>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</si>
  <si>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</si>
  <si>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</si>
  <si>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</si>
  <si>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</si>
  <si>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</si>
  <si>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</si>
  <si>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</si>
  <si>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</si>
  <si>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</si>
  <si>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</si>
  <si>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</si>
  <si>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</si>
  <si>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</si>
  <si>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</si>
  <si>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</si>
  <si>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</si>
  <si>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</si>
  <si>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</si>
  <si>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</si>
  <si>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</si>
  <si>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</si>
  <si>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</si>
  <si>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</si>
  <si>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</si>
  <si>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</si>
  <si>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</si>
  <si>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</si>
  <si>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</si>
  <si>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</si>
  <si>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</si>
  <si>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</si>
  <si>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</si>
  <si>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</si>
  <si>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</si>
  <si>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</si>
  <si>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</si>
  <si>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</si>
  <si>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</si>
  <si>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</si>
  <si>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</si>
  <si>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</si>
  <si>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</si>
  <si>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</si>
  <si>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</si>
  <si>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</si>
  <si>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</si>
  <si>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</si>
  <si>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</si>
  <si>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</si>
  <si>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</si>
  <si>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</si>
  <si>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</si>
  <si>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</si>
  <si>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</si>
  <si>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</si>
  <si>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</si>
  <si>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</si>
  <si>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</si>
  <si>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</si>
  <si>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</si>
  <si>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</si>
  <si>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</si>
  <si>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</si>
  <si>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</si>
  <si>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</si>
  <si>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</si>
  <si>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</si>
  <si>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</si>
  <si>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</si>
  <si>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</si>
  <si>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</si>
  <si>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</si>
  <si>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</si>
  <si>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</si>
  <si>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</si>
  <si>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</si>
  <si>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</si>
  <si>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</si>
  <si>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</si>
  <si>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</si>
  <si>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</si>
  <si>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</si>
  <si>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</si>
  <si>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</si>
  <si>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</si>
  <si>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</si>
  <si>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</si>
  <si>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</si>
  <si>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</si>
  <si>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</si>
  <si>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</si>
  <si>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</si>
  <si>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</si>
  <si>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</si>
  <si>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</si>
  <si>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</si>
  <si>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</si>
  <si>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</si>
  <si>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</si>
  <si>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</si>
  <si>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</si>
  <si>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</si>
  <si>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</si>
  <si>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</si>
  <si>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</si>
  <si>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</si>
  <si>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</si>
  <si>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</si>
  <si>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</si>
  <si>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</si>
  <si>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</si>
  <si>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</si>
  <si>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</si>
  <si>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</si>
  <si>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</si>
  <si>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</si>
  <si>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</si>
  <si>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</si>
  <si>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</si>
  <si>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</si>
  <si>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</si>
  <si>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</si>
  <si>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</si>
  <si>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</si>
  <si>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</si>
  <si>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</si>
  <si>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</si>
  <si>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</si>
  <si>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</si>
  <si>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</si>
  <si>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</si>
  <si>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</si>
  <si>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</si>
  <si>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</si>
  <si>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</si>
  <si>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</si>
  <si>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</si>
  <si>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</si>
  <si>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</si>
  <si>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</si>
  <si>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</si>
  <si>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</si>
  <si>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</si>
  <si>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</si>
  <si>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</si>
  <si>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</si>
  <si>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</si>
  <si>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</si>
  <si>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</si>
  <si>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</si>
  <si>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</si>
  <si>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</si>
  <si>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</si>
  <si>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</si>
  <si>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</si>
  <si>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</si>
  <si>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</si>
  <si>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</si>
  <si>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</si>
  <si>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</si>
  <si>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</si>
  <si>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</si>
  <si>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</si>
  <si>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</si>
  <si>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</si>
  <si>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</si>
  <si>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</si>
  <si>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</si>
  <si>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</si>
  <si>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</si>
  <si>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</si>
  <si>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</si>
  <si>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</si>
  <si>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</si>
  <si>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</si>
  <si>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</si>
  <si>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</si>
  <si>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</si>
  <si>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</si>
  <si>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</si>
  <si>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</si>
  <si>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</si>
  <si>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</si>
  <si>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</si>
  <si>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</si>
  <si>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</si>
  <si>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</si>
  <si>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</si>
  <si>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</si>
  <si>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</si>
  <si>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</si>
  <si>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</si>
  <si>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</si>
  <si>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</si>
  <si>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</si>
  <si>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</si>
  <si>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</si>
  <si>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</si>
  <si>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</si>
  <si>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</si>
  <si>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</si>
  <si>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</si>
  <si>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</si>
  <si>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</si>
  <si>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</si>
  <si>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</si>
  <si>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</si>
  <si>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</si>
  <si>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</si>
  <si>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</si>
  <si>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</si>
  <si>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</si>
  <si>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</si>
  <si>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</si>
  <si>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</si>
  <si>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</si>
  <si>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</si>
  <si>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</si>
  <si>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</si>
  <si>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</si>
  <si>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</si>
  <si>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</si>
  <si>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</si>
  <si>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</si>
  <si>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</si>
  <si>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</si>
  <si>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</si>
  <si>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</si>
  <si>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</si>
  <si>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</si>
  <si>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</si>
  <si>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</si>
  <si>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</si>
  <si>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</si>
  <si>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</si>
  <si>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</si>
  <si>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</si>
  <si>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</si>
  <si>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</si>
  <si>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</si>
  <si>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</si>
  <si>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</si>
  <si>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</si>
  <si>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</si>
  <si>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</si>
  <si>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</si>
  <si>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</si>
  <si>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</si>
  <si>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</si>
  <si>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</si>
  <si>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</si>
  <si>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</si>
  <si>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</si>
  <si>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</si>
  <si>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</si>
  <si>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</si>
  <si>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</si>
  <si>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</si>
  <si>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</si>
  <si>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</si>
  <si>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</si>
  <si>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</si>
  <si>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</si>
  <si>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</si>
  <si>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</si>
  <si>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</si>
  <si>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</si>
  <si>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</si>
  <si>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</si>
  <si>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</si>
  <si>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</si>
  <si>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</si>
  <si>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</si>
  <si>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</si>
  <si>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</si>
  <si>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</si>
  <si>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</si>
  <si>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</si>
  <si>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</si>
  <si>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</si>
  <si>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</si>
  <si>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</si>
  <si>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</si>
  <si>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</si>
  <si>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</si>
  <si>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</si>
  <si>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</si>
  <si>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</si>
  <si>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</si>
  <si>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</si>
  <si>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</si>
  <si>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</si>
  <si>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</si>
  <si>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</si>
  <si>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</si>
  <si>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</si>
  <si>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</si>
  <si>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</si>
  <si>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</si>
  <si>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</si>
  <si>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</si>
  <si>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</si>
  <si>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</si>
  <si>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</si>
  <si>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</si>
  <si>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</si>
  <si>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</si>
  <si>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</si>
  <si>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</si>
  <si>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</si>
  <si>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</si>
  <si>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</si>
  <si>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</si>
  <si>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</si>
  <si>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</si>
  <si>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</si>
  <si>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</si>
  <si>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</si>
  <si>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</si>
  <si>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</si>
  <si>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</si>
  <si>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</si>
  <si>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</si>
  <si>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</si>
  <si>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</si>
  <si>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</si>
  <si>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</si>
  <si>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</si>
  <si>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</si>
  <si>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</si>
  <si>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</si>
  <si>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</si>
  <si>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</si>
  <si>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</si>
  <si>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</si>
  <si>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</si>
  <si>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</si>
  <si>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</si>
  <si>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</si>
  <si>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</si>
  <si>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</si>
  <si>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</si>
  <si>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</si>
  <si>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</si>
  <si>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</si>
  <si>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</si>
  <si>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</si>
  <si>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</si>
  <si>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</si>
  <si>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</si>
  <si>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</si>
  <si>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</si>
  <si>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</si>
  <si>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</si>
  <si>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</si>
  <si>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</si>
  <si>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</si>
  <si>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</si>
  <si>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</si>
  <si>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</si>
  <si>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</si>
  <si>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</si>
  <si>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</si>
  <si>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</si>
  <si>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</si>
  <si>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</si>
  <si>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</si>
  <si>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</si>
  <si>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</si>
  <si>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</si>
  <si>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</si>
  <si>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</si>
  <si>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</si>
  <si>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</si>
  <si>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</si>
  <si>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</si>
  <si>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</si>
  <si>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</si>
  <si>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</si>
  <si>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</si>
  <si>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</si>
  <si>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</si>
  <si>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</si>
  <si>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</si>
  <si>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</si>
  <si>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</si>
  <si>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</si>
  <si>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</si>
  <si>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</si>
  <si>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</si>
  <si>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</si>
  <si>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</si>
  <si>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</si>
  <si>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</si>
  <si>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</si>
  <si>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</si>
  <si>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</si>
  <si>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</si>
  <si>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</si>
  <si>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</si>
  <si>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</si>
  <si>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</si>
  <si>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</si>
  <si>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</si>
  <si>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</si>
  <si>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</si>
  <si>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</si>
  <si>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</si>
  <si>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</si>
  <si>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</si>
  <si>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</si>
  <si>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</si>
  <si>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</si>
  <si>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</si>
  <si>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</si>
  <si>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</si>
  <si>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</si>
  <si>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</si>
  <si>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</si>
  <si>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</si>
  <si>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</si>
  <si>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</si>
  <si>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</si>
  <si>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</si>
  <si>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</si>
  <si>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</si>
  <si>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</si>
  <si>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</si>
  <si>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</si>
  <si>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</si>
  <si>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</si>
  <si>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</si>
  <si>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</si>
  <si>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</si>
  <si>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</si>
  <si>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</si>
  <si>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</si>
  <si>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</si>
  <si>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</si>
  <si>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</si>
  <si>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</si>
  <si>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</si>
  <si>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</si>
  <si>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</si>
  <si>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</si>
  <si>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</si>
  <si>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</si>
  <si>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</si>
  <si>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</si>
  <si>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</si>
  <si>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</si>
  <si>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</si>
  <si>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</si>
  <si>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</si>
  <si>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</si>
  <si>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</si>
  <si>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</si>
  <si>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</si>
  <si>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</si>
  <si>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</si>
  <si>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</si>
  <si>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</si>
  <si>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</si>
  <si>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</si>
  <si>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</si>
  <si>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</si>
  <si>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</si>
  <si>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</si>
  <si>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</si>
  <si>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</si>
  <si>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</si>
  <si>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</si>
  <si>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</si>
  <si>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</si>
  <si>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</si>
  <si>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</si>
  <si>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</si>
  <si>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</si>
  <si>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</si>
  <si>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</si>
  <si>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</si>
  <si>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</si>
  <si>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</si>
  <si>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</si>
  <si>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</si>
  <si>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</si>
  <si>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</si>
  <si>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</si>
  <si>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</si>
  <si>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</si>
  <si>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</si>
  <si>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</si>
  <si>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</si>
  <si>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</si>
  <si>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</si>
  <si>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</si>
  <si>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</si>
  <si>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</si>
  <si>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</si>
  <si>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</si>
  <si>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</si>
  <si>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</si>
  <si>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</si>
  <si>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</si>
  <si>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</si>
  <si>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</si>
  <si>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</si>
  <si>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</si>
  <si>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</si>
  <si>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</si>
  <si>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</si>
  <si>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</si>
  <si>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</si>
  <si>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</si>
  <si>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</si>
  <si>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</si>
  <si>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</si>
  <si>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</si>
  <si>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</si>
  <si>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</si>
  <si>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</si>
  <si>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</si>
  <si>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</si>
  <si>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</si>
  <si>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</si>
  <si>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</si>
  <si>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</si>
  <si>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</si>
  <si>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</si>
  <si>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</si>
  <si>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</si>
  <si>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</si>
  <si>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</si>
  <si>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</si>
  <si>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</si>
  <si>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</si>
  <si>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</si>
  <si>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</si>
  <si>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</si>
  <si>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</si>
  <si>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</si>
  <si>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</si>
  <si>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</si>
  <si>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</si>
  <si>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</si>
  <si>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</si>
  <si>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</si>
  <si>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</si>
  <si>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</si>
  <si>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</si>
  <si>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</si>
  <si>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</si>
  <si>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</si>
  <si>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</si>
  <si>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</si>
  <si>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</si>
  <si>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</si>
  <si>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</si>
  <si>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</si>
  <si>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</si>
  <si>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</si>
  <si>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</si>
  <si>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</si>
  <si>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</si>
  <si>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</si>
  <si>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</si>
  <si>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</si>
  <si>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</si>
  <si>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</si>
  <si>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</si>
  <si>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</si>
  <si>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</si>
  <si>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</si>
  <si>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</si>
  <si>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</si>
  <si>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</si>
  <si>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</si>
  <si>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</si>
  <si>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</si>
  <si>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</si>
  <si>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</si>
  <si>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</si>
  <si>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</si>
  <si>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</si>
  <si>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</si>
  <si>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</si>
  <si>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</si>
  <si>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</si>
  <si>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</si>
  <si>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</si>
  <si>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</si>
  <si>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</si>
  <si>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</si>
  <si>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</si>
  <si>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</si>
  <si>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</si>
  <si>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</si>
  <si>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</si>
  <si>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</si>
  <si>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</si>
  <si>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</si>
  <si>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</si>
  <si>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</si>
  <si>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</si>
  <si>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</si>
  <si>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</si>
  <si>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</si>
  <si>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</si>
  <si>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</si>
  <si>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</si>
  <si>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</si>
  <si>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</si>
  <si>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</si>
  <si>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</si>
  <si>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</si>
  <si>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</si>
  <si>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</si>
  <si>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</si>
  <si>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</si>
  <si>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</si>
  <si>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</si>
  <si>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</si>
  <si>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</si>
  <si>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</si>
  <si>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</si>
  <si>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</si>
  <si>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</si>
  <si>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</si>
  <si>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</si>
  <si>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</si>
  <si>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</si>
  <si>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</si>
  <si>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</si>
  <si>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</si>
  <si>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</si>
  <si>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</si>
  <si>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</si>
  <si>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</si>
  <si>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</si>
  <si>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</si>
  <si>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</si>
  <si>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</si>
  <si>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</si>
  <si>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</si>
  <si>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</si>
  <si>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</si>
  <si>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</si>
  <si>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</si>
  <si>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</si>
  <si>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</si>
  <si>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</si>
  <si>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</si>
  <si>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</si>
  <si>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</si>
  <si>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</si>
  <si>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</si>
  <si>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</si>
  <si>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</si>
  <si>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</si>
  <si>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</si>
  <si>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</si>
  <si>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</si>
  <si>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</si>
  <si>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</si>
  <si>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</si>
  <si>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</si>
  <si>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</si>
  <si>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</si>
  <si>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</si>
  <si>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</si>
  <si>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</si>
  <si>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</si>
  <si>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</si>
  <si>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</si>
  <si>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</si>
  <si>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</si>
  <si>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</si>
  <si>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</si>
  <si>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</si>
  <si>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</si>
  <si>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</si>
  <si>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</si>
  <si>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</si>
  <si>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</si>
  <si>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</si>
  <si>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</si>
  <si>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</si>
  <si>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</si>
  <si>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</si>
  <si>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</si>
  <si>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</si>
  <si>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</si>
  <si>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</si>
  <si>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</si>
  <si>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</si>
  <si>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</si>
  <si>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</si>
  <si>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</si>
  <si>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</si>
  <si>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</si>
  <si>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</si>
  <si>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</si>
  <si>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</si>
  <si>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</si>
  <si>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</si>
  <si>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</si>
  <si>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</si>
  <si>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</si>
  <si>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</si>
  <si>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</si>
  <si>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</si>
  <si>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</si>
  <si>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</si>
  <si>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</si>
  <si>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</si>
  <si>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</si>
  <si>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</si>
  <si>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</si>
  <si>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</si>
  <si>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</si>
  <si>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</si>
  <si>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</si>
  <si>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</si>
  <si>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</si>
  <si>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</si>
  <si>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</si>
  <si>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</si>
  <si>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</si>
  <si>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</si>
  <si>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</si>
  <si>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</si>
  <si>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</si>
  <si>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</si>
  <si>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</si>
  <si>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</si>
  <si>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</si>
  <si>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</si>
  <si>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</si>
  <si>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</si>
  <si>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</si>
  <si>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</si>
  <si>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</si>
  <si>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</si>
  <si>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</si>
  <si>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</si>
  <si>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</si>
  <si>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</si>
  <si>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</si>
  <si>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</si>
  <si>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</si>
  <si>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</si>
  <si>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</si>
  <si>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</si>
  <si>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</si>
  <si>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</si>
  <si>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</si>
  <si>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</si>
  <si>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</si>
  <si>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</si>
  <si>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</si>
  <si>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</si>
  <si>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</si>
  <si>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</si>
  <si>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</si>
  <si>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</si>
  <si>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</si>
  <si>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</si>
  <si>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</si>
  <si>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</si>
  <si>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</si>
  <si>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</si>
  <si>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</si>
  <si>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</si>
  <si>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</si>
  <si>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</si>
  <si>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</si>
  <si>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</si>
  <si>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</si>
  <si>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</si>
  <si>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</si>
  <si>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</si>
  <si>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</si>
  <si>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</si>
  <si>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</si>
  <si>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</si>
  <si>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</si>
  <si>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</si>
  <si>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</si>
  <si>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</si>
  <si>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</si>
  <si>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</si>
  <si>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</si>
  <si>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</si>
  <si>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</si>
  <si>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</si>
  <si>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</si>
  <si>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</si>
  <si>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</si>
  <si>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</si>
  <si>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</si>
  <si>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</si>
  <si>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</si>
  <si>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</si>
  <si>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</si>
  <si>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</si>
  <si>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</si>
  <si>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</si>
  <si>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</si>
  <si>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</si>
  <si>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</si>
  <si>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</si>
  <si>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</si>
  <si>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</si>
  <si>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</si>
  <si>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</si>
  <si>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</si>
  <si>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</si>
  <si>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</si>
  <si>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</si>
  <si>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</si>
  <si>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</si>
  <si>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</si>
  <si>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</si>
  <si>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</si>
  <si>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</si>
  <si>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</si>
  <si>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</si>
  <si>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</si>
  <si>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</si>
  <si>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</si>
  <si>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</si>
  <si>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</si>
  <si>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</si>
  <si>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</si>
  <si>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</si>
  <si>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</si>
  <si>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</si>
  <si>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</si>
  <si>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</si>
  <si>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</si>
  <si>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</si>
  <si>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</si>
  <si>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</si>
  <si>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</si>
  <si>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</si>
  <si>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</si>
  <si>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</si>
  <si>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</si>
  <si>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</si>
  <si>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</si>
  <si>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</si>
  <si>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</si>
  <si>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</si>
  <si>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</si>
  <si>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</si>
  <si>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</si>
  <si>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</si>
  <si>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</si>
  <si>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</si>
  <si>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</si>
  <si>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</si>
  <si>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</si>
  <si>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</si>
  <si>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</si>
  <si>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</si>
  <si>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</si>
  <si>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</si>
  <si>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</si>
  <si>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</si>
  <si>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</si>
  <si>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</si>
  <si>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</si>
  <si>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</si>
  <si>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</si>
  <si>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</si>
  <si>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</si>
  <si>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</si>
  <si>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</si>
  <si>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</si>
  <si>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</si>
  <si>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</si>
  <si>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</si>
  <si>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</si>
  <si>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</si>
  <si>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</si>
  <si>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</si>
  <si>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</si>
  <si>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</si>
  <si>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</si>
  <si>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</si>
  <si>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</si>
  <si>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</si>
  <si>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</si>
  <si>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</si>
  <si>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</si>
  <si>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</si>
  <si>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</si>
  <si>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</si>
  <si>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</si>
  <si>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</si>
  <si>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</si>
  <si>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</si>
  <si>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</si>
  <si>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</si>
  <si>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</si>
  <si>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</si>
  <si>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</si>
  <si>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</si>
  <si>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</si>
  <si>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</si>
  <si>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</si>
  <si>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</si>
  <si>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</si>
  <si>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</si>
  <si>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</si>
  <si>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</si>
  <si>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</si>
  <si>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</si>
  <si>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</si>
  <si>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</si>
  <si>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</si>
  <si>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</si>
  <si>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</si>
  <si>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</si>
  <si>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</si>
  <si>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</si>
  <si>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</si>
  <si>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</si>
  <si>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</si>
  <si>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</si>
  <si>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</si>
  <si>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</si>
  <si>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</si>
  <si>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</si>
  <si>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</si>
  <si>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</si>
  <si>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</si>
  <si>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</si>
  <si>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</si>
  <si>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</si>
  <si>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</si>
  <si>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</si>
  <si>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</si>
  <si>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</si>
  <si>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</si>
  <si>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</si>
  <si>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</si>
  <si>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</si>
  <si>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</si>
  <si>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</si>
  <si>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</si>
  <si>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</si>
  <si>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</si>
  <si>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</si>
  <si>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</si>
  <si>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</si>
  <si>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</si>
  <si>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</si>
  <si>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</si>
  <si>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</si>
  <si>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</si>
  <si>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</si>
  <si>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</si>
  <si>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</si>
  <si>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</si>
  <si>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</si>
  <si>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</si>
  <si>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</si>
  <si>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</si>
  <si>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</si>
  <si>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</si>
  <si>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</si>
  <si>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</si>
  <si>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</si>
  <si>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</si>
  <si>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</si>
  <si>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</si>
  <si>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</si>
  <si>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</si>
  <si>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</si>
  <si>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</si>
  <si>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</si>
  <si>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</si>
  <si>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</si>
  <si>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</si>
  <si>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</si>
  <si>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</si>
  <si>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</si>
  <si>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</si>
  <si>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</si>
  <si>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</si>
  <si>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</si>
  <si>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</si>
  <si>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</si>
  <si>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</si>
  <si>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</si>
  <si>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</si>
  <si>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</si>
  <si>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</si>
  <si>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</si>
  <si>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</si>
  <si>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</si>
  <si>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</si>
  <si>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</si>
  <si>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</si>
  <si>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</si>
  <si>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</si>
  <si>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</si>
  <si>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</si>
  <si>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</si>
  <si>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</si>
  <si>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</si>
  <si>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</si>
  <si>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</si>
  <si>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</si>
  <si>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</si>
  <si>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</si>
  <si>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</si>
  <si>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</si>
  <si>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</si>
  <si>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</si>
  <si>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</si>
  <si>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</si>
  <si>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</si>
  <si>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</si>
  <si>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</si>
  <si>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</si>
  <si>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</si>
  <si>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</si>
  <si>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</si>
  <si>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</si>
  <si>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</si>
  <si>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</si>
  <si>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</si>
  <si>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</si>
  <si>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</si>
  <si>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</si>
  <si>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</si>
  <si>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</si>
  <si>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</si>
  <si>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</si>
  <si>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</si>
  <si>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</si>
  <si>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</si>
  <si>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</si>
  <si>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</si>
  <si>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</si>
  <si>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</si>
  <si>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</si>
  <si>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</si>
  <si>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</si>
  <si>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</si>
  <si>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</si>
  <si>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</si>
  <si>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</si>
  <si>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</si>
  <si>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</si>
  <si>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</si>
  <si>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</si>
  <si>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</si>
  <si>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</si>
  <si>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</si>
  <si>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</si>
  <si>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</si>
  <si>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</si>
  <si>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</si>
  <si>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</si>
  <si>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</si>
  <si>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</si>
  <si>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</si>
  <si>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</si>
  <si>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</si>
  <si>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</si>
  <si>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</si>
  <si>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</si>
  <si>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</si>
  <si>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</si>
  <si>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</si>
  <si>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</si>
  <si>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</si>
  <si>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</si>
  <si>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</si>
  <si>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</si>
  <si>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</si>
  <si>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</si>
  <si>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</si>
  <si>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</si>
  <si>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</si>
  <si>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</si>
  <si>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</si>
  <si>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</si>
  <si>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</si>
  <si>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</si>
  <si>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</si>
  <si>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</si>
  <si>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</si>
  <si>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</si>
  <si>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</si>
  <si>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</si>
  <si>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</si>
  <si>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</si>
  <si>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</si>
  <si>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</si>
  <si>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</si>
  <si>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</si>
  <si>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</si>
  <si>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</si>
  <si>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</si>
  <si>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</si>
  <si>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</si>
  <si>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</si>
  <si>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</si>
  <si>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</si>
  <si>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</si>
  <si>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</si>
  <si>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</si>
  <si>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</si>
  <si>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</si>
  <si>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</si>
  <si>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</si>
  <si>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</si>
  <si>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</si>
  <si>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</si>
  <si>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</si>
  <si>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</si>
  <si>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</si>
  <si>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</si>
  <si>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</si>
  <si>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</si>
  <si>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</si>
  <si>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</si>
  <si>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</si>
  <si>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</si>
  <si>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</si>
  <si>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</si>
  <si>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</si>
  <si>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</si>
  <si>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</si>
  <si>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</si>
  <si>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</si>
  <si>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</si>
  <si>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</si>
  <si>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</si>
  <si>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</si>
  <si>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</si>
  <si>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</si>
  <si>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</si>
  <si>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</si>
  <si>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</si>
  <si>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</si>
  <si>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</si>
  <si>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</si>
  <si>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</si>
  <si>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</si>
  <si>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</si>
  <si>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</si>
  <si>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</si>
  <si>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</si>
  <si>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</si>
  <si>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</si>
  <si>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</si>
  <si>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</si>
  <si>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</si>
  <si>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</si>
  <si>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</si>
  <si>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</si>
  <si>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</si>
  <si>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</si>
  <si>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</si>
  <si>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</si>
  <si>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</si>
  <si>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</si>
  <si>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</si>
  <si>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</si>
  <si>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</si>
  <si>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</si>
  <si>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</si>
  <si>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</si>
  <si>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</si>
  <si>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</si>
  <si>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</si>
  <si>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</si>
  <si>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</si>
  <si>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</si>
  <si>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</si>
  <si>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</si>
  <si>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</si>
  <si>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</si>
  <si>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</si>
  <si>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</si>
  <si>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</si>
  <si>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</si>
  <si>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</si>
  <si>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</si>
  <si>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</si>
  <si>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</si>
  <si>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</si>
  <si>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</si>
  <si>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</si>
  <si>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</si>
  <si>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</si>
  <si>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</si>
  <si>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</si>
  <si>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</si>
  <si>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</si>
  <si>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</si>
  <si>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</si>
  <si>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</si>
  <si>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</si>
  <si>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</si>
  <si>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</si>
  <si>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</si>
  <si>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</si>
  <si>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</si>
  <si>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</si>
  <si>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</si>
  <si>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</si>
  <si>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</si>
  <si>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</si>
  <si>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</si>
  <si>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</si>
  <si>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</si>
  <si>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</si>
  <si>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</si>
  <si>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</si>
  <si>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</si>
  <si>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</si>
  <si>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</si>
  <si>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</si>
  <si>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</si>
  <si>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</si>
  <si>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</si>
  <si>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</si>
  <si>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</si>
  <si>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</si>
  <si>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</si>
  <si>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</si>
  <si>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</si>
  <si>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</si>
  <si>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</si>
  <si>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</si>
  <si>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</si>
  <si>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</si>
  <si>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</si>
  <si>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</si>
  <si>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</si>
  <si>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</si>
  <si>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</si>
  <si>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</si>
  <si>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</si>
  <si>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</si>
  <si>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</si>
  <si>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</si>
  <si>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</si>
  <si>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</si>
  <si>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</si>
  <si>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</si>
  <si>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</si>
  <si>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</si>
  <si>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</si>
  <si>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</si>
  <si>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</si>
  <si>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</si>
  <si>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</si>
  <si>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</si>
  <si>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</si>
  <si>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</si>
  <si>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</si>
  <si>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</si>
  <si>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</si>
  <si>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</si>
  <si>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</si>
  <si>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</si>
  <si>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</si>
  <si>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</si>
  <si>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</si>
  <si>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</si>
  <si>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</si>
  <si>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</si>
  <si>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</si>
  <si>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</si>
  <si>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</si>
  <si>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</si>
  <si>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</si>
  <si>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</si>
  <si>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</si>
  <si>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</si>
  <si>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</si>
  <si>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</si>
  <si>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</si>
  <si>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</si>
  <si>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</si>
  <si>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</si>
  <si>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</si>
  <si>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</si>
  <si>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</si>
  <si>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</si>
  <si>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</si>
  <si>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</si>
  <si>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</si>
  <si>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</si>
  <si>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</si>
  <si>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</si>
  <si>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</si>
  <si>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</si>
  <si>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</si>
  <si>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</si>
  <si>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</si>
  <si>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</si>
  <si>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</si>
  <si>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</si>
  <si>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</si>
  <si>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</si>
  <si>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</si>
  <si>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</si>
  <si>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</si>
  <si>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</si>
  <si>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</si>
  <si>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</si>
  <si>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</si>
  <si>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</si>
  <si>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</si>
  <si>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</si>
  <si>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</si>
  <si>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</si>
  <si>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</si>
  <si>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</si>
  <si>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</si>
  <si>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</si>
  <si>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</si>
  <si>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</si>
  <si>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</si>
  <si>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</si>
  <si>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</si>
  <si>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</si>
  <si>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</si>
  <si>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</si>
  <si>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</si>
  <si>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</si>
  <si>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</si>
  <si>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</si>
  <si>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</si>
  <si>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</si>
  <si>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</si>
  <si>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</si>
  <si>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</si>
  <si>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</si>
  <si>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</si>
  <si>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</si>
  <si>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</si>
  <si>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</si>
  <si>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</si>
  <si>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</si>
  <si>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</si>
  <si>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</si>
  <si>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</si>
  <si>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</si>
  <si>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</si>
  <si>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</si>
  <si>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</si>
  <si>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</si>
  <si>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</si>
  <si>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</si>
  <si>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</si>
  <si>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</si>
  <si>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</si>
  <si>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</si>
  <si>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</si>
  <si>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</si>
  <si>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</si>
  <si>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</si>
  <si>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</si>
  <si>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</si>
  <si>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</si>
  <si>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</si>
  <si>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</si>
  <si>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</si>
  <si>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</si>
  <si>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</si>
  <si>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</si>
  <si>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</si>
  <si>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</si>
  <si>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</si>
  <si>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</si>
  <si>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</si>
  <si>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</si>
  <si>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</si>
  <si>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</si>
  <si>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</si>
  <si>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</si>
  <si>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</si>
  <si>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</si>
  <si>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</si>
  <si>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</si>
  <si>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</si>
  <si>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</si>
  <si>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</si>
  <si>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</si>
  <si>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</si>
  <si>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</si>
  <si>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</si>
  <si>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</si>
  <si>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</si>
  <si>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</si>
  <si>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</si>
  <si>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</si>
  <si>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</si>
  <si>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</si>
  <si>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</si>
  <si>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</si>
  <si>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</si>
  <si>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</si>
  <si>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</si>
  <si>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</si>
  <si>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</si>
  <si>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</si>
  <si>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</si>
  <si>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</si>
  <si>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</si>
  <si>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</si>
  <si>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</si>
  <si>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</si>
  <si>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</si>
  <si>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</si>
  <si>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</si>
  <si>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</si>
  <si>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</si>
  <si>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</si>
  <si>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</si>
  <si>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</si>
  <si>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</si>
  <si>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</si>
  <si>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</si>
  <si>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</si>
  <si>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</si>
  <si>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</si>
  <si>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</si>
  <si>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</si>
  <si>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</si>
  <si>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</si>
  <si>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</si>
  <si>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</si>
  <si>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</si>
  <si>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</si>
  <si>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</si>
  <si>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</si>
  <si>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</si>
  <si>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</si>
  <si>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</si>
  <si>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</si>
  <si>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</si>
  <si>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</si>
  <si>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</si>
  <si>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</si>
  <si>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</si>
  <si>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</si>
  <si>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</si>
  <si>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</si>
  <si>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</si>
  <si>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</si>
  <si>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</si>
  <si>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</si>
  <si>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</si>
  <si>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</si>
  <si>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</si>
  <si>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</si>
  <si>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</si>
  <si>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</si>
  <si>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</si>
  <si>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</si>
  <si>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</si>
  <si>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</si>
  <si>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</si>
  <si>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</si>
  <si>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</si>
  <si>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</si>
  <si>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</si>
  <si>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</si>
  <si>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</si>
  <si>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</si>
  <si>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</si>
  <si>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</si>
  <si>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</si>
  <si>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</si>
  <si>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</si>
  <si>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</si>
  <si>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</si>
  <si>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</si>
  <si>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</si>
  <si>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</si>
  <si>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</si>
  <si>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</si>
  <si>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</si>
  <si>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</si>
  <si>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</si>
  <si>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</si>
  <si>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</si>
  <si>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</si>
  <si>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</si>
  <si>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</si>
  <si>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</si>
  <si>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</si>
  <si>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</si>
  <si>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</si>
  <si>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</si>
  <si>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</si>
  <si>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</si>
  <si>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</si>
  <si>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</si>
  <si>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</si>
  <si>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</si>
  <si>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</si>
  <si>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</si>
  <si>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</si>
  <si>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</si>
  <si>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</si>
  <si>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</si>
  <si>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</si>
  <si>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</si>
  <si>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</si>
  <si>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</si>
  <si>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</si>
  <si>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</si>
  <si>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</si>
  <si>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</si>
  <si>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</si>
  <si>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</si>
  <si>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</si>
  <si>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</si>
  <si>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</si>
  <si>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</si>
  <si>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</si>
  <si>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</si>
  <si>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</si>
  <si>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</si>
  <si>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</si>
  <si>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</si>
  <si>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</si>
  <si>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</si>
  <si>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</si>
  <si>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</si>
  <si>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</si>
  <si>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</si>
  <si>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</si>
  <si>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</si>
  <si>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</si>
  <si>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</si>
  <si>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</si>
  <si>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</si>
  <si>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</si>
  <si>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</si>
  <si>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</si>
  <si>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</si>
  <si>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</si>
  <si>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</si>
  <si>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</si>
  <si>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</si>
  <si>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</si>
  <si>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</si>
  <si>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</si>
  <si>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</si>
  <si>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</si>
  <si>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</si>
  <si>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</si>
  <si>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</si>
  <si>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</si>
  <si>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</si>
  <si>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</si>
  <si>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</si>
  <si>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</si>
  <si>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</si>
  <si>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</si>
  <si>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</si>
  <si>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</si>
  <si>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</si>
  <si>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</si>
  <si>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</si>
  <si>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</si>
  <si>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</si>
  <si>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</si>
  <si>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</si>
  <si>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</si>
  <si>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</si>
  <si>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</si>
  <si>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</si>
  <si>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</si>
  <si>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</si>
  <si>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</si>
  <si>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</si>
  <si>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</si>
  <si>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</si>
  <si>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</si>
  <si>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</si>
  <si>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</si>
  <si>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</si>
  <si>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</si>
  <si>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</si>
  <si>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</si>
  <si>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</si>
  <si>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</si>
  <si>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</si>
  <si>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</si>
  <si>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</si>
  <si>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</si>
  <si>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</si>
  <si>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</si>
  <si>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</si>
  <si>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</si>
  <si>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</si>
  <si>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</si>
  <si>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</si>
  <si>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</si>
  <si>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</si>
  <si>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</si>
  <si>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</si>
  <si>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</si>
  <si>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</si>
  <si>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</si>
  <si>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</si>
  <si>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</si>
  <si>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</si>
  <si>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</si>
  <si>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</si>
  <si>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</si>
  <si>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</si>
  <si>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</si>
  <si>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</si>
  <si>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</si>
  <si>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</si>
  <si>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</si>
  <si>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</si>
  <si>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</si>
  <si>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</si>
  <si>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</si>
  <si>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</si>
  <si>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</si>
  <si>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</si>
  <si>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</si>
  <si>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</si>
  <si>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</si>
  <si>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</si>
  <si>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</si>
  <si>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</si>
  <si>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</si>
  <si>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</si>
  <si>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</si>
  <si>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</si>
  <si>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</si>
  <si>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</si>
  <si>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</si>
  <si>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</si>
  <si>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</si>
  <si>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</si>
  <si>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</si>
  <si>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</si>
  <si>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</si>
  <si>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</si>
  <si>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</si>
  <si>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</si>
  <si>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</si>
  <si>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</si>
  <si>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</si>
  <si>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</si>
  <si>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</si>
  <si>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</si>
  <si>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</si>
  <si>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</si>
  <si>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</si>
  <si>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</si>
  <si>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</si>
  <si>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</si>
  <si>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</si>
  <si>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</si>
  <si>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</si>
  <si>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</si>
  <si>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</si>
  <si>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</si>
  <si>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</si>
  <si>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</si>
  <si>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</si>
  <si>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</si>
  <si>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</si>
  <si>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</si>
  <si>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</si>
  <si>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</si>
  <si>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</si>
  <si>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</si>
  <si>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</si>
  <si>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</si>
  <si>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</si>
  <si>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</si>
  <si>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</si>
  <si>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</si>
  <si>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</si>
  <si>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</si>
  <si>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</si>
  <si>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</si>
  <si>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</si>
  <si>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</si>
  <si>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</si>
  <si>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</si>
  <si>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</si>
  <si>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</si>
  <si>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</si>
  <si>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</si>
  <si>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</si>
  <si>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</si>
  <si>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</si>
  <si>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</si>
  <si>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</si>
  <si>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</si>
  <si>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</si>
  <si>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</si>
  <si>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</si>
  <si>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</si>
  <si>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</si>
  <si>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</si>
  <si>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</si>
  <si>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</si>
  <si>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</si>
  <si>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</si>
  <si>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</si>
  <si>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</si>
  <si>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</si>
  <si>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</si>
  <si>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</si>
  <si>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</si>
  <si>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</si>
  <si>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</si>
  <si>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</si>
  <si>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</si>
  <si>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</si>
  <si>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</si>
  <si>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</si>
  <si>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</si>
  <si>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</si>
  <si>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</si>
  <si>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</si>
  <si>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</si>
  <si>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</si>
  <si>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</si>
  <si>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</si>
  <si>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</si>
  <si>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</si>
  <si>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</si>
  <si>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</si>
  <si>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</si>
  <si>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</si>
  <si>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</si>
  <si>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</si>
  <si>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</si>
  <si>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</si>
  <si>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</si>
  <si>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</si>
  <si>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</si>
  <si>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</si>
  <si>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</si>
  <si>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</si>
  <si>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</si>
  <si>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</si>
  <si>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</si>
  <si>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</si>
  <si>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</si>
  <si>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</si>
  <si>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</si>
  <si>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</si>
  <si>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</si>
  <si>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</si>
  <si>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</si>
  <si>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</si>
  <si>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</si>
  <si>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</si>
  <si>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</si>
  <si>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</si>
  <si>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</si>
  <si>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</si>
  <si>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</si>
  <si>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</si>
  <si>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</si>
  <si>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</si>
  <si>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</si>
  <si>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</si>
  <si>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</si>
  <si>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</si>
  <si>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</si>
  <si>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</si>
  <si>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</si>
  <si>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</si>
  <si>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</si>
  <si>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</si>
  <si>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</si>
  <si>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</si>
  <si>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</si>
  <si>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</si>
  <si>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</si>
  <si>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</si>
  <si>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</si>
  <si>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</si>
  <si>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</si>
  <si>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</si>
  <si>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</si>
  <si>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</si>
  <si>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</si>
  <si>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</si>
  <si>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</si>
  <si>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</si>
  <si>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</si>
  <si>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</si>
  <si>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</si>
  <si>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</si>
  <si>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</si>
  <si>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</si>
  <si>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</si>
  <si>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</si>
  <si>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</si>
  <si>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</si>
  <si>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</si>
  <si>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</si>
  <si>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</si>
  <si>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</si>
  <si>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</si>
  <si>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</si>
  <si>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</si>
  <si>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</si>
  <si>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</si>
  <si>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</si>
  <si>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</si>
  <si>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</si>
  <si>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</si>
  <si>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</si>
  <si>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</si>
  <si>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</si>
  <si>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</si>
  <si>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</si>
  <si>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</si>
  <si>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</si>
  <si>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</si>
  <si>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</si>
  <si>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</si>
  <si>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</si>
  <si>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</si>
  <si>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</si>
  <si>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</si>
  <si>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</si>
  <si>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</si>
  <si>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</si>
  <si>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</si>
  <si>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</si>
  <si>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</si>
  <si>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</si>
  <si>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</si>
  <si>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</si>
  <si>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</si>
  <si>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</si>
  <si>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</si>
  <si>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</si>
  <si>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</si>
  <si>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</si>
  <si>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</si>
  <si>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</si>
  <si>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</si>
  <si>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</si>
  <si>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</si>
  <si>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</si>
  <si>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</si>
  <si>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</si>
  <si>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</si>
  <si>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</si>
  <si>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</si>
  <si>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</si>
  <si>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</si>
  <si>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</si>
  <si>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</si>
  <si>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</si>
  <si>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</si>
  <si>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</si>
  <si>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</si>
  <si>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</si>
  <si>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</si>
  <si>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</si>
  <si>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</si>
  <si>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</si>
  <si>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</si>
  <si>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</si>
  <si>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</si>
  <si>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</si>
  <si>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</si>
  <si>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</si>
  <si>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</si>
  <si>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</si>
  <si>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</si>
  <si>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</si>
  <si>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</si>
  <si>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</si>
  <si>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</si>
  <si>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</si>
  <si>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</si>
  <si>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</si>
  <si>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</si>
  <si>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</si>
  <si>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</si>
  <si>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</si>
  <si>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</si>
  <si>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</si>
  <si>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</si>
  <si>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</si>
  <si>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</si>
  <si>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</si>
  <si>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</si>
  <si>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</si>
  <si>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</si>
  <si>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</si>
  <si>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</si>
  <si>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</si>
  <si>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</si>
  <si>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</si>
  <si>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</si>
  <si>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</si>
  <si>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</si>
  <si>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</si>
  <si>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</si>
  <si>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</si>
  <si>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</si>
  <si>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</si>
  <si>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</si>
  <si>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</si>
  <si>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</si>
  <si>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</si>
  <si>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</si>
  <si>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</si>
  <si>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</si>
  <si>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</si>
  <si>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</si>
  <si>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</si>
  <si>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</si>
  <si>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</si>
  <si>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</si>
  <si>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</si>
  <si>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</si>
  <si>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</si>
  <si>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</si>
  <si>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</si>
  <si>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</si>
  <si>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</si>
  <si>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</si>
  <si>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</si>
  <si>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</si>
  <si>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</si>
  <si>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</si>
  <si>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</si>
  <si>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</si>
  <si>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</si>
  <si>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</si>
  <si>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</si>
  <si>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</si>
  <si>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</si>
  <si>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</si>
  <si>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</si>
  <si>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</si>
  <si>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</si>
  <si>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</si>
  <si>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</si>
  <si>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</si>
  <si>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</si>
  <si>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</si>
  <si>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</si>
  <si>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</si>
  <si>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</si>
  <si>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</si>
  <si>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</si>
  <si>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</si>
  <si>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</si>
  <si>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</si>
  <si>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</si>
  <si>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</si>
  <si>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</si>
  <si>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</si>
  <si>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</si>
  <si>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</si>
  <si>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</si>
  <si>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</si>
  <si>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</si>
  <si>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</si>
  <si>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</si>
  <si>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</si>
  <si>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</si>
  <si>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</si>
  <si>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</si>
  <si>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</si>
  <si>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</si>
  <si>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</si>
  <si>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</si>
  <si>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</si>
  <si>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</si>
  <si>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</si>
  <si>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</si>
  <si>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</si>
  <si>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</si>
  <si>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</si>
  <si>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</si>
  <si>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</si>
  <si>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</si>
  <si>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</si>
  <si>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</si>
  <si>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</si>
  <si>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</si>
  <si>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</si>
  <si>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</si>
  <si>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</si>
  <si>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</si>
  <si>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</si>
  <si>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</si>
  <si>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</si>
  <si>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</si>
  <si>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</si>
  <si>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</si>
  <si>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</si>
  <si>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</si>
  <si>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</si>
  <si>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</si>
  <si>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</si>
  <si>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</si>
  <si>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</si>
  <si>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</si>
  <si>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</si>
  <si>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</si>
  <si>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</si>
  <si>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</si>
  <si>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</si>
  <si>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</si>
  <si>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</si>
  <si>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</si>
  <si>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</si>
  <si>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</si>
  <si>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</si>
  <si>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</si>
  <si>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</si>
  <si>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</si>
  <si>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</si>
  <si>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</si>
  <si>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</si>
  <si>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</si>
  <si>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</si>
  <si>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</si>
  <si>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</si>
  <si>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</si>
  <si>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</si>
  <si>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</si>
  <si>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</si>
  <si>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</si>
  <si>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</si>
  <si>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</si>
  <si>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</si>
  <si>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</si>
  <si>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</si>
  <si>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</si>
  <si>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</si>
  <si>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</si>
  <si>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</si>
  <si>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</si>
  <si>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</si>
  <si>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</si>
  <si>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</si>
  <si>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</si>
  <si>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</si>
  <si>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</si>
  <si>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</si>
  <si>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</si>
  <si>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</si>
  <si>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</si>
  <si>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</si>
  <si>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</si>
  <si>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</si>
  <si>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</si>
  <si>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</si>
  <si>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</si>
  <si>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</si>
  <si>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</si>
  <si>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</si>
  <si>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</si>
  <si>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</si>
  <si>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</si>
  <si>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</si>
  <si>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</si>
  <si>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</si>
  <si>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</si>
  <si>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</si>
  <si>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</si>
  <si>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</si>
  <si>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</si>
  <si>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</si>
  <si>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</si>
  <si>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</si>
  <si>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</si>
  <si>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</si>
  <si>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</si>
  <si>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</si>
  <si>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</si>
  <si>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</si>
  <si>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</si>
  <si>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</si>
  <si>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</si>
  <si>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</si>
  <si>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</si>
  <si>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</si>
  <si>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</si>
  <si>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</si>
  <si>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</si>
  <si>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</si>
  <si>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</si>
  <si>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</si>
  <si>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</si>
  <si>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</si>
  <si>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</si>
  <si>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</si>
  <si>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</si>
  <si>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</si>
  <si>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</si>
  <si>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</si>
  <si>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</si>
  <si>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</si>
  <si>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</si>
  <si>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</si>
  <si>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</si>
  <si>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</si>
  <si>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</si>
  <si>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</si>
  <si>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</si>
  <si>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</si>
  <si>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</si>
  <si>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</si>
  <si>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</si>
  <si>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</si>
  <si>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</si>
  <si>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</si>
  <si>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</si>
  <si>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</si>
  <si>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</si>
  <si>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</si>
  <si>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</si>
  <si>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</si>
  <si>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</si>
  <si>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</si>
  <si>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</si>
  <si>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</si>
  <si>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</si>
  <si>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</si>
  <si>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</si>
  <si>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</si>
  <si>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</si>
  <si>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</si>
  <si>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</si>
  <si>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</si>
  <si>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</si>
  <si>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</si>
  <si>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</si>
  <si>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</si>
  <si>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</si>
  <si>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</si>
  <si>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</si>
  <si>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</si>
  <si>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</si>
  <si>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</si>
  <si>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</si>
  <si>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</si>
  <si>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</si>
  <si>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</si>
  <si>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</si>
  <si>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</si>
  <si>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</si>
  <si>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</si>
  <si>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</si>
  <si>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</si>
  <si>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</si>
  <si>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</si>
  <si>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</si>
  <si>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</si>
  <si>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</si>
  <si>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</si>
  <si>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</si>
  <si>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</si>
  <si>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</si>
  <si>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</si>
  <si>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</si>
  <si>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</si>
  <si>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</si>
  <si>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</si>
  <si>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</si>
  <si>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</si>
  <si>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</si>
  <si>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</si>
  <si>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</si>
  <si>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</si>
  <si>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</si>
  <si>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</si>
  <si>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</si>
  <si>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</si>
  <si>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</si>
  <si>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</si>
  <si>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</si>
  <si>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</si>
  <si>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</si>
  <si>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</si>
  <si>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</si>
  <si>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</si>
  <si>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</si>
  <si>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</si>
  <si>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</si>
  <si>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</si>
  <si>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</si>
  <si>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</si>
  <si>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</si>
  <si>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</si>
  <si>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</si>
  <si>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</si>
  <si>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</si>
  <si>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</si>
  <si>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</si>
  <si>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</si>
  <si>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</si>
  <si>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</si>
  <si>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</si>
  <si>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</si>
  <si>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</si>
  <si>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</si>
  <si>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</si>
  <si>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</si>
  <si>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</si>
  <si>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</si>
  <si>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</si>
  <si>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</si>
  <si>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</si>
  <si>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</si>
  <si>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</si>
  <si>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</si>
  <si>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</si>
  <si>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</si>
  <si>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</si>
  <si>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</si>
  <si>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</si>
  <si>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</si>
  <si>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</si>
  <si>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</si>
  <si>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</si>
  <si>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</si>
  <si>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</si>
  <si>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</si>
  <si>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</si>
  <si>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</si>
  <si>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</si>
  <si>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</si>
  <si>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</si>
  <si>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</si>
  <si>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</si>
  <si>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</si>
  <si>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</si>
  <si>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</si>
  <si>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</si>
  <si>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</si>
  <si>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</si>
  <si>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</si>
  <si>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</si>
  <si>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</si>
  <si>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</si>
  <si>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</si>
  <si>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</si>
  <si>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</si>
  <si>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</si>
  <si>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</si>
  <si>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</si>
  <si>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</si>
  <si>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</si>
  <si>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</si>
  <si>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</si>
  <si>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</si>
  <si>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</si>
  <si>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</si>
  <si>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</si>
  <si>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</si>
  <si>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</si>
  <si>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</si>
  <si>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</si>
  <si>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</si>
  <si>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</si>
  <si>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</si>
  <si>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</si>
  <si>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</si>
  <si>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</si>
  <si>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</si>
  <si>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</si>
  <si>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</si>
  <si>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</si>
  <si>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</si>
  <si>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</si>
  <si>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</si>
  <si>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</si>
  <si>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</si>
  <si>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</si>
  <si>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</si>
  <si>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</si>
  <si>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</si>
  <si>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</si>
  <si>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</si>
  <si>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</si>
  <si>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</si>
  <si>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</si>
  <si>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</si>
  <si>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</si>
  <si>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</si>
  <si>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</si>
  <si>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</si>
  <si>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</si>
  <si>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</si>
  <si>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</si>
  <si>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</si>
  <si>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</si>
  <si>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</si>
  <si>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</si>
  <si>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</si>
  <si>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</si>
  <si>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</si>
  <si>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</si>
  <si>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</si>
  <si>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</si>
  <si>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</si>
  <si>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</si>
  <si>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</si>
  <si>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</si>
  <si>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</si>
  <si>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</si>
  <si>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</si>
  <si>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</si>
  <si>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</si>
  <si>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</si>
  <si>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</si>
  <si>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</si>
  <si>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</si>
  <si>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</si>
  <si>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</si>
  <si>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</si>
  <si>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</si>
  <si>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</si>
  <si>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</si>
  <si>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</si>
  <si>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</si>
  <si>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</si>
  <si>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</si>
  <si>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</si>
  <si>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</si>
  <si>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</si>
  <si>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</si>
  <si>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</si>
  <si>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</si>
  <si>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</si>
  <si>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</si>
  <si>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</si>
  <si>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</si>
  <si>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</si>
  <si>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</si>
  <si>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</si>
  <si>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</si>
  <si>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</si>
  <si>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</si>
  <si>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</si>
  <si>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</si>
  <si>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</si>
  <si>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</si>
  <si>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</si>
  <si>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</si>
  <si>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</si>
  <si>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</si>
  <si>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</si>
  <si>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</si>
  <si>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</si>
  <si>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</si>
  <si>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</si>
  <si>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</si>
  <si>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</si>
  <si>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</si>
  <si>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</si>
  <si>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</si>
  <si>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</si>
  <si>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</si>
  <si>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</si>
  <si>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</si>
  <si>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</si>
  <si>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</si>
  <si>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</si>
  <si>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</si>
  <si>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</si>
  <si>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</si>
  <si>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</si>
  <si>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</si>
  <si>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</si>
  <si>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</si>
  <si>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</si>
  <si>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</si>
  <si>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</si>
  <si>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</si>
  <si>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</si>
  <si>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</si>
  <si>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</si>
  <si>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</si>
  <si>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</si>
  <si>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</si>
  <si>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</si>
  <si>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</si>
  <si>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</si>
  <si>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</si>
  <si>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</si>
  <si>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</si>
  <si>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</si>
  <si>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</si>
  <si>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</si>
  <si>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</si>
  <si>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</si>
  <si>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</si>
  <si>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</si>
  <si>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</si>
  <si>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</si>
  <si>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</si>
  <si>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</si>
  <si>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</si>
  <si>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</si>
  <si>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</si>
  <si>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</si>
  <si>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</si>
  <si>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</si>
  <si>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</si>
  <si>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</si>
  <si>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</si>
  <si>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</si>
  <si>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</si>
  <si>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</si>
  <si>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</si>
  <si>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</si>
  <si>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</si>
  <si>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</si>
  <si>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</si>
  <si>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</si>
  <si>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</si>
  <si>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</si>
  <si>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</si>
  <si>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</si>
  <si>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</si>
  <si>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</si>
  <si>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</si>
  <si>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</si>
  <si>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</si>
  <si>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</si>
  <si>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</si>
  <si>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</si>
  <si>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</si>
  <si>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</si>
  <si>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</si>
  <si>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</si>
  <si>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</si>
  <si>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</si>
  <si>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</si>
  <si>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</si>
  <si>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</si>
  <si>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</si>
  <si>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</si>
  <si>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</si>
  <si>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</si>
  <si>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</si>
  <si>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</si>
  <si>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</si>
  <si>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</si>
  <si>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</si>
  <si>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</si>
  <si>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</si>
  <si>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</si>
  <si>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</si>
  <si>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</si>
  <si>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</si>
  <si>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</si>
  <si>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</si>
  <si>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</si>
  <si>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</si>
  <si>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</si>
  <si>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</si>
  <si>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</si>
  <si>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</si>
  <si>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</si>
  <si>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</si>
  <si>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</si>
  <si>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</si>
  <si>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</si>
  <si>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</si>
  <si>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</si>
  <si>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</si>
  <si>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</si>
  <si>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</si>
  <si>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</si>
  <si>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</si>
  <si>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</si>
  <si>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</si>
  <si>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</si>
  <si>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</si>
  <si>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</si>
  <si>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</si>
  <si>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</si>
  <si>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</si>
  <si>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</si>
  <si>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</si>
  <si>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</si>
  <si>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</si>
  <si>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</si>
  <si>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</si>
  <si>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</si>
  <si>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</si>
  <si>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</si>
  <si>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</si>
  <si>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</si>
  <si>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</si>
  <si>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</si>
  <si>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</si>
  <si>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</si>
  <si>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</si>
  <si>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</si>
  <si>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</si>
  <si>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</si>
  <si>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</si>
  <si>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</si>
  <si>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</si>
  <si>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</si>
  <si>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</si>
  <si>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</si>
  <si>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</si>
  <si>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</si>
  <si>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</si>
  <si>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</si>
  <si>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</si>
  <si>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</si>
  <si>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</si>
  <si>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</si>
  <si>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</si>
  <si>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</si>
  <si>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</si>
  <si>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</si>
  <si>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</si>
  <si>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</si>
  <si>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</si>
  <si>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</si>
  <si>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</si>
  <si>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</si>
  <si>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</si>
  <si>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</si>
  <si>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</si>
  <si>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</si>
  <si>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</si>
  <si>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</si>
  <si>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</si>
  <si>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</si>
  <si>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</si>
  <si>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</si>
  <si>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</si>
  <si>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</si>
  <si>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</si>
  <si>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</si>
  <si>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</si>
  <si>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</si>
  <si>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</si>
  <si>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</si>
  <si>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</si>
  <si>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</si>
  <si>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</si>
  <si>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</si>
  <si>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</si>
  <si>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</si>
  <si>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</si>
  <si>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</si>
  <si>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</si>
  <si>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</si>
  <si>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</si>
  <si>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</si>
  <si>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</si>
  <si>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</si>
  <si>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</si>
  <si>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</si>
  <si>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</si>
  <si>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</si>
  <si>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</si>
  <si>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</si>
  <si>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</si>
  <si>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</si>
  <si>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</si>
  <si>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</si>
  <si>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</si>
  <si>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</si>
  <si>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</si>
  <si>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</si>
  <si>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</si>
  <si>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</si>
  <si>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</si>
  <si>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</si>
  <si>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</si>
  <si>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</si>
  <si>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</si>
  <si>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</si>
  <si>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</si>
  <si>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</si>
  <si>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</si>
  <si>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</si>
  <si>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</si>
  <si>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</si>
  <si>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</si>
  <si>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</si>
  <si>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</si>
  <si>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</si>
  <si>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</si>
  <si>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</si>
  <si>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</si>
  <si>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</si>
  <si>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</si>
  <si>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</si>
  <si>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</si>
  <si>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</si>
  <si>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</si>
  <si>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</si>
  <si>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</si>
  <si>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</si>
  <si>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</si>
  <si>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</si>
  <si>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</si>
  <si>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</si>
  <si>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</si>
  <si>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</si>
  <si>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</si>
  <si>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</si>
  <si>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</si>
  <si>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</si>
  <si>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</si>
  <si>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</si>
  <si>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</si>
  <si>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</si>
  <si>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</si>
  <si>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</si>
  <si>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</si>
  <si>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</si>
  <si>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</si>
  <si>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</si>
  <si>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</si>
  <si>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</si>
  <si>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</si>
  <si>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</si>
  <si>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</si>
  <si>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</si>
  <si>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</si>
  <si>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</si>
  <si>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</si>
  <si>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</si>
  <si>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</si>
  <si>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</si>
  <si>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</si>
  <si>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</si>
  <si>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</si>
  <si>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</si>
  <si>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</si>
  <si>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</si>
  <si>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</si>
  <si>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</si>
  <si>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</si>
  <si>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</si>
  <si>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</si>
  <si>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</si>
  <si>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</si>
  <si>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</si>
  <si>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</si>
  <si>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</si>
  <si>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</si>
  <si>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</si>
  <si>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</si>
  <si>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</si>
  <si>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</si>
  <si>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</si>
  <si>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</si>
  <si>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</si>
  <si>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</si>
  <si>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</si>
  <si>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</si>
  <si>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</si>
  <si>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</si>
  <si>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</si>
  <si>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</si>
  <si>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</si>
  <si>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</si>
  <si>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</si>
  <si>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</si>
  <si>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</si>
  <si>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</si>
  <si>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</si>
  <si>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</si>
  <si>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</si>
  <si>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</si>
  <si>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</si>
  <si>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</si>
  <si>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</si>
  <si>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</si>
  <si>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</si>
  <si>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</si>
  <si>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</si>
  <si>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</si>
  <si>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</si>
  <si>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</si>
  <si>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</si>
  <si>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</si>
  <si>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</si>
  <si>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</si>
  <si>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</si>
  <si>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</si>
  <si>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</si>
  <si>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</si>
  <si>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</si>
  <si>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</si>
  <si>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</si>
  <si>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</si>
  <si>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</si>
  <si>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</si>
  <si>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</si>
  <si>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</si>
  <si>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</si>
  <si>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</si>
  <si>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</si>
  <si>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</si>
  <si>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</si>
  <si>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</si>
  <si>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</si>
  <si>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</si>
  <si>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</si>
  <si>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</si>
  <si>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</si>
  <si>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</si>
  <si>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</si>
  <si>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</si>
  <si>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</si>
  <si>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</si>
  <si>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</si>
  <si>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</si>
  <si>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</si>
  <si>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</si>
  <si>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</si>
  <si>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</si>
  <si>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</si>
  <si>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</si>
  <si>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</si>
  <si>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</si>
  <si>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</si>
  <si>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</si>
  <si>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</si>
  <si>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</si>
  <si>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</si>
  <si>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</si>
  <si>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</si>
  <si>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</si>
  <si>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</si>
  <si>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</si>
  <si>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</si>
  <si>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</si>
  <si>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</si>
  <si>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</si>
  <si>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</si>
  <si>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</si>
  <si>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</si>
  <si>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</si>
  <si>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</si>
  <si>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</si>
  <si>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</si>
  <si>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</si>
  <si>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</si>
  <si>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</si>
  <si>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</si>
  <si>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</si>
  <si>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</si>
  <si>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</si>
  <si>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</si>
  <si>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</si>
  <si>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</si>
  <si>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</si>
  <si>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</si>
  <si>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</si>
  <si>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</si>
  <si>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</si>
  <si>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</si>
  <si>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</si>
  <si>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</si>
  <si>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</si>
  <si>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</si>
  <si>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</si>
  <si>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</si>
  <si>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</si>
  <si>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</si>
  <si>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</si>
  <si>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</si>
  <si>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</si>
  <si>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</si>
  <si>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</si>
  <si>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</si>
  <si>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</si>
  <si>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</si>
  <si>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</si>
  <si>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</si>
  <si>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</si>
  <si>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</si>
  <si>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</si>
  <si>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</si>
  <si>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</si>
  <si>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</si>
  <si>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</si>
  <si>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</si>
  <si>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</si>
  <si>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</si>
  <si>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</si>
  <si>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</si>
  <si>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</si>
  <si>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</si>
  <si>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</si>
  <si>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</si>
  <si>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</si>
  <si>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</si>
  <si>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</si>
  <si>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</si>
  <si>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</si>
  <si>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</si>
  <si>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</si>
  <si>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</si>
  <si>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</si>
  <si>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</si>
  <si>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</si>
  <si>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</si>
  <si>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</si>
  <si>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</si>
  <si>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</si>
  <si>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</si>
  <si>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</si>
  <si>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</si>
  <si>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</si>
  <si>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</si>
  <si>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</si>
  <si>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</si>
  <si>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</si>
  <si>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</si>
  <si>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</si>
  <si>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</si>
  <si>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</si>
  <si>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</si>
  <si>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</si>
  <si>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</si>
  <si>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</si>
  <si>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</si>
  <si>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</si>
  <si>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</si>
  <si>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</si>
  <si>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</si>
  <si>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</si>
  <si>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</si>
  <si>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</si>
  <si>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</si>
  <si>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</si>
  <si>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</si>
  <si>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</si>
  <si>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</si>
  <si>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</si>
  <si>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</si>
  <si>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</si>
  <si>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</si>
  <si>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</si>
  <si>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</si>
  <si>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</si>
  <si>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</si>
  <si>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</si>
  <si>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</si>
  <si>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</si>
  <si>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</si>
  <si>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</si>
  <si>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</si>
  <si>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</si>
  <si>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</si>
  <si>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</si>
  <si>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</si>
  <si>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</si>
  <si>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</si>
  <si>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</si>
  <si>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</si>
  <si>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</si>
  <si>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</si>
  <si>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</si>
  <si>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</si>
  <si>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</si>
  <si>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</si>
  <si>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</si>
  <si>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</si>
  <si>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</si>
  <si>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</si>
  <si>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</si>
  <si>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</si>
  <si>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</si>
  <si>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</si>
  <si>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</si>
  <si>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</si>
  <si>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</si>
  <si>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</si>
  <si>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</si>
  <si>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</si>
  <si>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</si>
  <si>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</si>
  <si>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</si>
  <si>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</si>
  <si>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</si>
  <si>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</si>
  <si>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</si>
  <si>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</si>
  <si>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</si>
  <si>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</si>
  <si>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</si>
  <si>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</si>
  <si>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</si>
  <si>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</si>
  <si>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</si>
  <si>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</si>
  <si>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</si>
  <si>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</si>
  <si>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</si>
  <si>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</si>
  <si>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</si>
  <si>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</si>
  <si>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</si>
  <si>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</si>
  <si>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</si>
  <si>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</si>
  <si>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</si>
  <si>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</si>
  <si>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</si>
  <si>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</si>
  <si>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</si>
  <si>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</si>
  <si>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</si>
  <si>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</si>
  <si>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</si>
  <si>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</si>
  <si>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</si>
  <si>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</si>
  <si>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</si>
  <si>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</si>
  <si>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</si>
  <si>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</si>
  <si>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</si>
  <si>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</si>
  <si>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</si>
  <si>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</si>
  <si>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</si>
  <si>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</si>
  <si>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</si>
  <si>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</si>
  <si>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</si>
  <si>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</si>
  <si>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</si>
  <si>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</si>
  <si>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</si>
  <si>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</si>
  <si>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</si>
  <si>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</si>
  <si>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</si>
  <si>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</si>
  <si>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</si>
  <si>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</si>
  <si>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</si>
  <si>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</si>
  <si>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</si>
  <si>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</si>
  <si>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</si>
  <si>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</si>
  <si>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</si>
  <si>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</si>
  <si>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</si>
  <si>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</si>
  <si>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</si>
  <si>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</si>
  <si>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</si>
  <si>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</si>
  <si>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</si>
  <si>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</si>
  <si>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</si>
  <si>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</si>
  <si>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</si>
  <si>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</si>
  <si>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</si>
  <si>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</si>
  <si>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</si>
  <si>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</si>
  <si>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</si>
  <si>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</si>
  <si>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</si>
  <si>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</si>
  <si>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</si>
  <si>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</si>
  <si>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</si>
  <si>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</si>
  <si>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</si>
  <si>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</si>
  <si>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</si>
  <si>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</si>
  <si>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</si>
  <si>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</si>
  <si>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</si>
  <si>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</si>
  <si>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</si>
  <si>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</si>
  <si>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</si>
  <si>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</si>
  <si>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</si>
  <si>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</si>
  <si>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</si>
  <si>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</si>
  <si>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</si>
  <si>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</si>
  <si>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</si>
  <si>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</si>
  <si>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</si>
  <si>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</si>
  <si>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</si>
  <si>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</si>
  <si>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</si>
  <si>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</si>
  <si>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</si>
  <si>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</si>
  <si>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</si>
  <si>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</si>
  <si>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</si>
  <si>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</si>
  <si>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</si>
  <si>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</si>
  <si>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</si>
  <si>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</si>
  <si>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</si>
  <si>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</si>
  <si>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</si>
  <si>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</si>
  <si>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</si>
  <si>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</si>
  <si>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</si>
  <si>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</si>
  <si>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</si>
  <si>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</si>
  <si>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</si>
  <si>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</si>
  <si>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</si>
  <si>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</si>
  <si>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</si>
  <si>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</si>
  <si>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</si>
  <si>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</si>
  <si>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</si>
  <si>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</si>
  <si>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</si>
  <si>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</si>
  <si>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</si>
  <si>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</si>
  <si>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</si>
  <si>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</si>
  <si>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</si>
  <si>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</si>
  <si>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</si>
  <si>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</si>
  <si>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</si>
  <si>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</si>
  <si>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</si>
  <si>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</si>
  <si>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</si>
  <si>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</si>
  <si>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</si>
  <si>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</si>
  <si>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</si>
  <si>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</si>
  <si>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</si>
  <si>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</si>
  <si>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</si>
  <si>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</si>
  <si>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</si>
  <si>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</si>
  <si>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</si>
  <si>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</si>
  <si>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</si>
  <si>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</si>
  <si>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</si>
  <si>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</si>
  <si>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</si>
  <si>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</si>
  <si>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</si>
  <si>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</si>
  <si>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</si>
  <si>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</si>
  <si>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</si>
  <si>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</si>
  <si>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</si>
  <si>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</si>
  <si>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</si>
  <si>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</si>
  <si>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</si>
  <si>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</si>
  <si>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</si>
  <si>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</si>
  <si>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</si>
  <si>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</si>
  <si>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</si>
  <si>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</si>
  <si>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</si>
  <si>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</si>
  <si>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</si>
  <si>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</si>
  <si>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</si>
  <si>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</si>
  <si>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</si>
  <si>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</si>
  <si>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</si>
  <si>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</si>
  <si>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</si>
  <si>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</si>
  <si>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</si>
  <si>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</si>
  <si>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</si>
  <si>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</si>
  <si>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</si>
  <si>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</si>
  <si>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</si>
  <si>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</si>
  <si>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</si>
  <si>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</si>
  <si>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</si>
  <si>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</si>
  <si>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</si>
  <si>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</si>
  <si>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</si>
  <si>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</si>
  <si>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</si>
  <si>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</si>
  <si>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</si>
  <si>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</si>
  <si>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</si>
  <si>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</si>
  <si>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</si>
  <si>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</si>
  <si>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</si>
  <si>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</si>
  <si>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</si>
  <si>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</si>
  <si>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</si>
  <si>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</si>
  <si>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</si>
  <si>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</si>
  <si>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</si>
  <si>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</si>
  <si>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</si>
  <si>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</si>
  <si>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</si>
  <si>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</si>
  <si>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</si>
  <si>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</si>
  <si>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</si>
  <si>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</si>
  <si>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</si>
  <si>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</si>
  <si>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</si>
  <si>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</si>
  <si>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</si>
  <si>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</si>
  <si>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</si>
  <si>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</si>
  <si>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</si>
  <si>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</si>
  <si>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</si>
  <si>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</si>
  <si>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</si>
  <si>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</si>
  <si>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</si>
  <si>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</si>
  <si>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</si>
  <si>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</si>
  <si>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</si>
  <si>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</si>
  <si>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</si>
  <si>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</si>
  <si>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</si>
  <si>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</si>
  <si>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</si>
  <si>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</si>
  <si>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</si>
  <si>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</si>
  <si>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</si>
  <si>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</si>
  <si>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</si>
  <si>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</si>
  <si>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</si>
  <si>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</si>
  <si>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</si>
  <si>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</si>
  <si>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</si>
  <si>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</si>
  <si>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</si>
  <si>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</si>
  <si>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</si>
  <si>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</si>
  <si>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</si>
  <si>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</si>
  <si>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</si>
  <si>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</si>
  <si>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</si>
  <si>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</si>
  <si>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</si>
  <si>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</si>
  <si>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</si>
  <si>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</si>
  <si>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</si>
  <si>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</si>
  <si>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</si>
  <si>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</si>
  <si>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</si>
  <si>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</si>
  <si>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</si>
  <si>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</si>
  <si>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</si>
  <si>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</si>
  <si>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</si>
  <si>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</si>
  <si>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</si>
  <si>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</si>
  <si>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</si>
  <si>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</si>
  <si>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</si>
  <si>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</si>
  <si>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</si>
  <si>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</si>
  <si>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</si>
  <si>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</si>
  <si>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</si>
  <si>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</si>
  <si>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</si>
  <si>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</si>
  <si>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</si>
  <si>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</si>
  <si>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</si>
  <si>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</si>
  <si>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</si>
  <si>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</si>
  <si>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</si>
  <si>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</si>
  <si>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</si>
  <si>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</si>
  <si>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</si>
  <si>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</si>
  <si>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</si>
  <si>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</si>
  <si>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</si>
  <si>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</si>
  <si>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</si>
  <si>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</si>
  <si>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</si>
  <si>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</si>
  <si>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</si>
  <si>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</si>
  <si>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</si>
  <si>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</si>
  <si>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</si>
  <si>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</si>
  <si>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</si>
  <si>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</si>
  <si>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</si>
  <si>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</si>
  <si>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</si>
  <si>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</si>
  <si>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</si>
  <si>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</si>
  <si>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</si>
  <si>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</si>
  <si>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</si>
  <si>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</si>
  <si>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</si>
  <si>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</si>
  <si>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</si>
  <si>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</si>
  <si>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</si>
  <si>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</si>
  <si>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</si>
  <si>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</si>
  <si>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</si>
  <si>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</si>
  <si>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</si>
  <si>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</si>
  <si>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</si>
  <si>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</si>
  <si>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</si>
  <si>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</si>
  <si>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</si>
  <si>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</si>
  <si>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</si>
  <si>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</si>
  <si>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</si>
  <si>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</si>
  <si>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</si>
  <si>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</si>
  <si>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</si>
  <si>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</si>
  <si>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</si>
  <si>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</si>
  <si>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</si>
  <si>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</si>
  <si>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</si>
  <si>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</si>
  <si>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</si>
  <si>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</si>
  <si>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</si>
  <si>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</si>
  <si>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</si>
  <si>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</si>
  <si>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</si>
  <si>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</si>
  <si>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</si>
  <si>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</si>
  <si>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</si>
  <si>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</si>
  <si>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</si>
  <si>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</si>
  <si>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</si>
  <si>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</si>
  <si>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</si>
  <si>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</si>
  <si>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</si>
  <si>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</si>
  <si>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</si>
  <si>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</si>
  <si>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</si>
  <si>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</si>
  <si>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</si>
  <si>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</si>
  <si>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</si>
  <si>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</si>
  <si>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</si>
  <si>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</si>
  <si>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</si>
  <si>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</si>
  <si>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</si>
  <si>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</si>
  <si>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</si>
  <si>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</si>
  <si>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</si>
  <si>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</si>
  <si>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</si>
  <si>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</si>
  <si>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</si>
  <si>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</si>
  <si>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</si>
  <si>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</si>
  <si>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</si>
  <si>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</si>
  <si>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</si>
  <si>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</si>
  <si>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</si>
  <si>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</si>
  <si>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</si>
  <si>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</si>
  <si>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</si>
  <si>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</si>
  <si>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</si>
  <si>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</si>
  <si>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</si>
  <si>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</si>
  <si>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</si>
  <si>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</si>
  <si>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</si>
  <si>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</si>
  <si>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</si>
  <si>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</si>
  <si>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</si>
  <si>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</si>
  <si>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</si>
  <si>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</si>
  <si>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</si>
  <si>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</si>
  <si>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</si>
  <si>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</si>
  <si>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</si>
  <si>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</si>
  <si>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</si>
  <si>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</si>
  <si>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</si>
  <si>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</si>
  <si>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</si>
  <si>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</si>
  <si>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</si>
  <si>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</si>
  <si>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</si>
  <si>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</si>
  <si>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</si>
  <si>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</si>
  <si>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</si>
  <si>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</si>
  <si>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</si>
  <si>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</si>
  <si>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</si>
  <si>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</si>
  <si>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</si>
  <si>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</si>
  <si>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</si>
  <si>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</si>
  <si>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</si>
  <si>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</si>
  <si>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</si>
  <si>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</si>
  <si>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</si>
  <si>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</si>
  <si>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</si>
  <si>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</si>
  <si>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</si>
  <si>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</si>
  <si>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</si>
  <si>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</si>
  <si>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</si>
  <si>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</si>
  <si>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</si>
  <si>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</si>
  <si>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</si>
  <si>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</si>
  <si>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</si>
  <si>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</si>
  <si>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</si>
  <si>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</si>
  <si>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</si>
  <si>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</si>
  <si>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</si>
  <si>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</si>
  <si>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</si>
  <si>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</si>
  <si>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</si>
  <si>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</si>
  <si>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</si>
  <si>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</si>
  <si>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</si>
  <si>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</si>
  <si>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</si>
  <si>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</si>
  <si>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</si>
  <si>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</si>
  <si>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</si>
  <si>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</si>
  <si>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</si>
  <si>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</si>
  <si>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</si>
  <si>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</si>
  <si>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</si>
  <si>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</si>
  <si>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</si>
  <si>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</si>
  <si>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</si>
  <si>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</si>
  <si>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</si>
  <si>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</si>
  <si>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</si>
  <si>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</si>
  <si>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</si>
  <si>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</si>
  <si>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</si>
  <si>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</si>
  <si>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</si>
  <si>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</si>
  <si>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</si>
  <si>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</si>
  <si>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</si>
  <si>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</si>
  <si>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</si>
  <si>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</si>
  <si>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</si>
  <si>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</si>
  <si>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</si>
  <si>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</si>
  <si>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</si>
  <si>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</si>
  <si>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</si>
  <si>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</si>
  <si>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</si>
  <si>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</si>
  <si>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</si>
  <si>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</si>
  <si>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</si>
  <si>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</si>
  <si>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</si>
  <si>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</si>
  <si>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</si>
  <si>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</si>
  <si>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</si>
  <si>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</si>
  <si>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</si>
  <si>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</si>
  <si>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</si>
  <si>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</si>
  <si>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</si>
  <si>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</si>
  <si>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</si>
  <si>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</si>
  <si>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</si>
  <si>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</si>
  <si>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</si>
  <si>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</si>
  <si>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</si>
  <si>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</si>
  <si>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</si>
  <si>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</si>
  <si>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</si>
  <si>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</si>
  <si>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</si>
  <si>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</si>
  <si>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</si>
  <si>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</si>
  <si>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</si>
  <si>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</si>
  <si>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</si>
  <si>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</si>
  <si>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</si>
  <si>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</si>
  <si>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</si>
  <si>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</si>
  <si>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</si>
  <si>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</si>
  <si>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</si>
  <si>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</si>
  <si>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</si>
  <si>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</si>
  <si>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</si>
  <si>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</si>
  <si>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</si>
  <si>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</si>
  <si>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</si>
  <si>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</si>
  <si>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</si>
  <si>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</si>
  <si>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</si>
  <si>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</si>
  <si>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</si>
  <si>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</si>
  <si>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</si>
  <si>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</si>
  <si>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</si>
  <si>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</si>
  <si>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</si>
  <si>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</si>
  <si>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</si>
  <si>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</si>
  <si>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</si>
  <si>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</si>
  <si>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</si>
  <si>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</si>
  <si>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</si>
  <si>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</si>
  <si>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</si>
  <si>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</si>
  <si>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</si>
  <si>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</si>
  <si>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</si>
  <si>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</si>
  <si>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</si>
  <si>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</si>
  <si>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</si>
  <si>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</si>
  <si>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</si>
  <si>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</si>
  <si>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</si>
  <si>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</si>
  <si>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</si>
  <si>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</si>
  <si>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</si>
  <si>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</si>
  <si>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</si>
  <si>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</si>
  <si>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</si>
  <si>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</si>
  <si>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</si>
  <si>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</si>
  <si>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</si>
  <si>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</si>
  <si>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</si>
  <si>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</si>
  <si>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</si>
  <si>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</si>
  <si>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</si>
  <si>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</si>
  <si>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</si>
  <si>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</si>
  <si>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</si>
  <si>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</si>
  <si>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</si>
  <si>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</si>
  <si>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</si>
  <si>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</si>
  <si>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</si>
  <si>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</si>
  <si>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</si>
  <si>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</si>
  <si>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</si>
  <si>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</si>
  <si>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</si>
  <si>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</si>
  <si>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</si>
  <si>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</si>
  <si>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</si>
  <si>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</si>
  <si>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</si>
  <si>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</si>
  <si>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</si>
  <si>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</si>
  <si>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</si>
  <si>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</si>
  <si>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</si>
  <si>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</si>
  <si>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</si>
  <si>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</si>
  <si>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</si>
  <si>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</si>
  <si>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</si>
  <si>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</si>
  <si>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</si>
  <si>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</si>
  <si>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</si>
  <si>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</si>
  <si>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</si>
  <si>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</si>
  <si>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</si>
  <si>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</si>
  <si>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</si>
  <si>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</si>
  <si>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</si>
  <si>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</si>
  <si>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</si>
  <si>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</si>
  <si>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</si>
  <si>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</si>
  <si>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</si>
  <si>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</si>
  <si>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</si>
  <si>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</si>
  <si>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</si>
  <si>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</si>
  <si>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</si>
  <si>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</si>
  <si>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</si>
  <si>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</si>
  <si>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</si>
  <si>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</si>
  <si>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</si>
  <si>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</si>
  <si>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</si>
  <si>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</si>
  <si>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</si>
  <si>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</si>
  <si>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</si>
  <si>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</si>
  <si>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</si>
  <si>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</si>
  <si>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</si>
  <si>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</si>
  <si>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</si>
  <si>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</si>
  <si>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</si>
  <si>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</si>
  <si>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</si>
  <si>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</si>
  <si>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</si>
  <si>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</si>
  <si>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</si>
  <si>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</si>
  <si>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</si>
  <si>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</si>
  <si>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</si>
  <si>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</si>
  <si>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</si>
  <si>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</si>
  <si>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</si>
  <si>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</si>
  <si>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</si>
  <si>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</si>
  <si>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</si>
  <si>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</si>
  <si>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</si>
  <si>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</si>
  <si>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</si>
  <si>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</si>
  <si>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</si>
  <si>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</si>
  <si>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</si>
  <si>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</si>
  <si>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</si>
  <si>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</si>
  <si>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</si>
  <si>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</si>
  <si>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</si>
  <si>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</si>
  <si>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</si>
  <si>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</si>
  <si>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</si>
  <si>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</si>
  <si>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</si>
  <si>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</si>
  <si>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</si>
  <si>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</si>
  <si>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</si>
  <si>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</si>
  <si>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</si>
  <si>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</si>
  <si>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</si>
  <si>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</si>
  <si>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</si>
  <si>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</si>
  <si>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</si>
  <si>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</si>
  <si>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</si>
  <si>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</si>
  <si>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</si>
  <si>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</si>
  <si>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</si>
  <si>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</si>
  <si>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</si>
  <si>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</si>
  <si>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</si>
  <si>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</si>
  <si>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</si>
  <si>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</si>
  <si>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</si>
  <si>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</si>
  <si>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</si>
  <si>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</si>
  <si>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</si>
  <si>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</si>
  <si>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</si>
  <si>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</si>
  <si>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</si>
  <si>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</si>
  <si>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</si>
  <si>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</si>
  <si>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</si>
  <si>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</si>
  <si>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</si>
  <si>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</si>
  <si>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</si>
  <si>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</si>
  <si>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</si>
  <si>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</si>
  <si>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</si>
  <si>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</si>
  <si>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</si>
  <si>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</si>
  <si>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</si>
  <si>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</si>
  <si>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</si>
  <si>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</si>
  <si>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</si>
  <si>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</si>
  <si>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</si>
  <si>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</si>
  <si>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</si>
  <si>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</si>
  <si>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</si>
  <si>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</si>
  <si>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</si>
  <si>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</si>
  <si>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</si>
  <si>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</si>
  <si>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</si>
  <si>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</si>
  <si>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</si>
  <si>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</si>
  <si>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</si>
  <si>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</si>
  <si>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</si>
  <si>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</si>
  <si>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</si>
  <si>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</si>
  <si>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</si>
  <si>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</si>
  <si>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</si>
  <si>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</si>
  <si>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</si>
  <si>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</si>
  <si>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</si>
  <si>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</si>
  <si>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</si>
  <si>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</si>
  <si>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</si>
  <si>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</si>
  <si>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</si>
  <si>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</si>
  <si>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</si>
  <si>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</si>
  <si>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</si>
  <si>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</si>
  <si>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</si>
  <si>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</si>
  <si>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</si>
  <si>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</si>
  <si>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</si>
  <si>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</si>
  <si>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</si>
  <si>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</si>
  <si>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</si>
  <si>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</si>
  <si>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</si>
  <si>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</si>
  <si>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</si>
  <si>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</si>
  <si>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</si>
  <si>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</si>
  <si>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</si>
  <si>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</si>
  <si>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</si>
  <si>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</si>
  <si>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</si>
  <si>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</si>
  <si>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</si>
  <si>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</si>
  <si>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</si>
  <si>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</si>
  <si>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</si>
  <si>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</si>
  <si>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</si>
  <si>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</si>
  <si>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</si>
  <si>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</si>
  <si>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</si>
  <si>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</si>
  <si>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</si>
  <si>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</si>
  <si>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</si>
  <si>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</si>
  <si>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</si>
  <si>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</si>
  <si>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</si>
  <si>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</si>
  <si>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</si>
  <si>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</si>
  <si>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</si>
  <si>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</si>
  <si>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</si>
  <si>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</si>
  <si>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</si>
  <si>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</si>
  <si>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</si>
  <si>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</si>
  <si>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</si>
  <si>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</si>
  <si>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</si>
  <si>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</si>
  <si>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</si>
  <si>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</si>
  <si>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</si>
  <si>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</si>
  <si>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</si>
  <si>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</si>
  <si>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</si>
  <si>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</si>
  <si>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</si>
  <si>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</si>
  <si>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</si>
  <si>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</si>
  <si>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</si>
  <si>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</si>
  <si>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</si>
  <si>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</si>
  <si>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</si>
  <si>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</si>
  <si>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</si>
  <si>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</si>
  <si>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</si>
  <si>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</si>
  <si>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</si>
  <si>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</si>
  <si>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</si>
  <si>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</si>
  <si>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</si>
  <si>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</si>
  <si>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</si>
  <si>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</si>
  <si>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</si>
  <si>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</si>
  <si>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</si>
  <si>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</si>
  <si>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</si>
  <si>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</si>
  <si>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</si>
  <si>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</si>
  <si>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</si>
  <si>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</si>
  <si>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</si>
  <si>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</si>
  <si>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</si>
  <si>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</si>
  <si>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</si>
  <si>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</si>
  <si>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</si>
  <si>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</si>
  <si>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</si>
  <si>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</si>
  <si>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</si>
  <si>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</si>
  <si>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</si>
  <si>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</si>
  <si>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</si>
  <si>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</si>
  <si>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</si>
  <si>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</si>
  <si>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</si>
  <si>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</si>
  <si>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</si>
  <si>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</si>
  <si>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</si>
  <si>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</si>
  <si>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</si>
  <si>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</si>
  <si>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</si>
  <si>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</si>
  <si>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</si>
  <si>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</si>
  <si>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</si>
  <si>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</si>
  <si>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</si>
  <si>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</si>
  <si>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</si>
  <si>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</si>
  <si>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</si>
  <si>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</si>
  <si>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</si>
  <si>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</si>
  <si>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</si>
  <si>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</si>
  <si>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</si>
  <si>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</si>
  <si>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</si>
  <si>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</si>
  <si>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</si>
  <si>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</si>
  <si>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</si>
  <si>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</si>
  <si>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</si>
  <si>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</si>
  <si>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</si>
  <si>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</si>
  <si>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</si>
  <si>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</si>
  <si>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</si>
  <si>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</si>
  <si>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</si>
  <si>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</si>
  <si>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</si>
  <si>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</si>
  <si>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</si>
  <si>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</si>
  <si>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</si>
  <si>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</si>
  <si>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</si>
  <si>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</si>
  <si>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</si>
  <si>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</si>
  <si>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</si>
  <si>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</si>
  <si>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</si>
  <si>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</si>
  <si>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</si>
  <si>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</si>
  <si>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</si>
  <si>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</si>
  <si>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</si>
  <si>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</si>
  <si>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</si>
  <si>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</si>
  <si>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</si>
  <si>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</si>
  <si>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</si>
  <si>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</si>
  <si>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</si>
  <si>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</si>
  <si>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</si>
  <si>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</si>
  <si>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</si>
  <si>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</si>
  <si>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</si>
  <si>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</si>
  <si>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</si>
  <si>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</si>
  <si>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</si>
  <si>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</si>
  <si>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</si>
  <si>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</si>
  <si>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</si>
  <si>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</si>
  <si>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</si>
  <si>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</si>
  <si>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</si>
  <si>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</si>
  <si>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</si>
  <si>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</si>
  <si>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</si>
  <si>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</si>
  <si>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</si>
  <si>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</si>
  <si>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</si>
  <si>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</si>
  <si>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</si>
  <si>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</si>
  <si>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</si>
  <si>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</si>
  <si>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</si>
  <si>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</si>
  <si>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</si>
  <si>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</si>
  <si>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</si>
  <si>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</si>
  <si>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</si>
  <si>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</si>
  <si>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</si>
  <si>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</si>
  <si>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</si>
  <si>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</si>
  <si>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</si>
  <si>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</si>
  <si>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</si>
  <si>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</si>
  <si>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</si>
  <si>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</si>
  <si>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</si>
  <si>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</si>
  <si>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</si>
  <si>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</si>
  <si>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</si>
  <si>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</si>
  <si>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</si>
  <si>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</si>
  <si>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</si>
  <si>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</si>
  <si>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</si>
  <si>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</si>
  <si>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</si>
  <si>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</si>
  <si>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</si>
  <si>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</si>
  <si>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</si>
  <si>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</si>
  <si>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</si>
  <si>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</si>
  <si>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</si>
  <si>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</si>
  <si>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</si>
  <si>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</si>
  <si>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</si>
  <si>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</si>
  <si>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</si>
  <si>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</si>
  <si>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</si>
  <si>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</si>
  <si>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</si>
  <si>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</si>
  <si>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</si>
  <si>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</si>
  <si>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</si>
  <si>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</si>
  <si>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</si>
  <si>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</si>
  <si>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</si>
  <si>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</si>
  <si>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</si>
  <si>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</si>
  <si>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</si>
  <si>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</si>
  <si>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</si>
  <si>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</si>
  <si>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</si>
  <si>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</si>
  <si>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</si>
  <si>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</si>
  <si>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</si>
  <si>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</si>
  <si>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</si>
  <si>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</si>
  <si>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</si>
  <si>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</si>
  <si>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</si>
  <si>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</si>
  <si>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</si>
  <si>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</si>
  <si>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</si>
  <si>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</si>
  <si>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</si>
  <si>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</si>
  <si>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</si>
  <si>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</si>
  <si>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</si>
  <si>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</si>
  <si>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</si>
  <si>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</si>
  <si>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</si>
  <si>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</si>
  <si>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</si>
  <si>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</si>
  <si>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</si>
  <si>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</si>
  <si>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</si>
  <si>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</si>
  <si>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</si>
  <si>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</si>
  <si>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</si>
  <si>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</si>
  <si>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</si>
  <si>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</si>
  <si>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</si>
  <si>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</si>
  <si>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</si>
  <si>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</si>
  <si>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</si>
  <si>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</si>
  <si>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</si>
  <si>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</si>
  <si>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</si>
  <si>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</si>
  <si>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</si>
  <si>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</si>
  <si>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</si>
  <si>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</si>
  <si>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</si>
  <si>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</si>
  <si>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</si>
  <si>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</si>
  <si>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</si>
  <si>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</si>
  <si>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</si>
  <si>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</si>
  <si>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</si>
  <si>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</si>
  <si>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</si>
  <si>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</si>
  <si>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</si>
  <si>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</si>
  <si>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</si>
  <si>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</si>
  <si>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</si>
  <si>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</si>
  <si>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</si>
  <si>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</si>
  <si>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</si>
  <si>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</si>
  <si>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</si>
  <si>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</si>
  <si>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</si>
  <si>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</si>
  <si>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</si>
  <si>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</si>
  <si>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</si>
  <si>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</si>
  <si>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</si>
  <si>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</si>
  <si>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</si>
  <si>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</si>
  <si>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</si>
  <si>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</si>
  <si>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</si>
  <si>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</si>
  <si>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</si>
  <si>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</si>
  <si>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</si>
  <si>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</si>
  <si>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</si>
  <si>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</si>
  <si>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</si>
  <si>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</si>
  <si>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</si>
  <si>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</si>
  <si>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</si>
  <si>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</si>
  <si>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</si>
  <si>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</si>
  <si>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</si>
  <si>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</si>
  <si>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</si>
  <si>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</si>
  <si>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</si>
  <si>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</si>
  <si>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</si>
  <si>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</si>
  <si>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</si>
  <si>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</si>
  <si>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</si>
  <si>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</si>
  <si>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</si>
  <si>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</si>
  <si>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</si>
  <si>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</si>
  <si>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</si>
  <si>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</si>
  <si>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</si>
  <si>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</si>
  <si>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</si>
  <si>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</si>
  <si>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</si>
  <si>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</si>
  <si>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</si>
  <si>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</si>
  <si>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</si>
  <si>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</si>
  <si>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</si>
  <si>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</si>
  <si>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</si>
  <si>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</si>
  <si>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</si>
  <si>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</si>
  <si>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</si>
  <si>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</si>
  <si>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</si>
  <si>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</si>
  <si>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</si>
  <si>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</si>
  <si>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</si>
  <si>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</si>
  <si>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</si>
  <si>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</si>
  <si>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</si>
  <si>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</si>
  <si>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</si>
  <si>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</si>
  <si>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</si>
  <si>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</si>
  <si>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</si>
  <si>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</si>
  <si>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</si>
  <si>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</si>
  <si>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</si>
  <si>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</si>
  <si>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</si>
  <si>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</si>
  <si>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</si>
  <si>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</si>
  <si>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</si>
  <si>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</si>
  <si>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</si>
  <si>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</si>
  <si>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</si>
  <si>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</si>
  <si>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</si>
  <si>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</si>
  <si>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</si>
  <si>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</si>
  <si>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</si>
  <si>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</si>
  <si>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</si>
  <si>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</si>
  <si>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</si>
  <si>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</si>
  <si>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</si>
  <si>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</si>
  <si>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</si>
  <si>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</si>
  <si>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</si>
  <si>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</si>
  <si>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</si>
  <si>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</si>
  <si>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</si>
  <si>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</si>
  <si>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</si>
  <si>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</si>
  <si>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</si>
  <si>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</si>
  <si>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</si>
  <si>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</si>
  <si>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</si>
  <si>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</si>
  <si>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</si>
  <si>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</si>
  <si>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</si>
  <si>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</si>
  <si>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</si>
  <si>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</si>
  <si>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</si>
  <si>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</si>
  <si>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</si>
  <si>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</si>
  <si>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</si>
  <si>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</si>
  <si>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</si>
  <si>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</si>
  <si>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</si>
  <si>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</si>
  <si>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</si>
  <si>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</si>
  <si>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</si>
  <si>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</si>
  <si>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</si>
  <si>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</si>
  <si>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</si>
  <si>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</si>
  <si>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</si>
  <si>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</si>
  <si>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</si>
  <si>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</si>
  <si>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</si>
  <si>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</si>
  <si>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</si>
  <si>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</si>
  <si>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</si>
  <si>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</si>
  <si>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</si>
  <si>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</si>
  <si>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</si>
  <si>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</si>
  <si>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</si>
  <si>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</si>
  <si>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</si>
  <si>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</si>
  <si>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</si>
  <si>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</si>
  <si>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</si>
  <si>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</si>
  <si>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</si>
  <si>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</si>
  <si>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</si>
  <si>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</si>
  <si>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</si>
  <si>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</si>
  <si>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</si>
  <si>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</si>
  <si>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</si>
  <si>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</si>
  <si>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</si>
  <si>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</si>
  <si>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</si>
  <si>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</si>
  <si>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</si>
  <si>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</si>
  <si>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</si>
  <si>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</si>
  <si>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</si>
  <si>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</si>
  <si>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</si>
  <si>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</si>
  <si>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</si>
  <si>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</si>
  <si>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</si>
  <si>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</si>
  <si>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</si>
  <si>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</si>
  <si>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</si>
  <si>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</si>
  <si>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</si>
  <si>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</si>
  <si>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</si>
  <si>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</si>
  <si>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</si>
  <si>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</si>
  <si>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</si>
  <si>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</si>
  <si>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</si>
  <si>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</si>
  <si>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</si>
  <si>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</si>
  <si>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</si>
  <si>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</si>
  <si>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</si>
  <si>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</si>
  <si>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</si>
  <si>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</si>
  <si>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</si>
  <si>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</si>
  <si>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</si>
  <si>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</si>
  <si>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</si>
  <si>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</si>
  <si>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</si>
  <si>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</si>
  <si>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</si>
  <si>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</si>
  <si>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</si>
  <si>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</si>
  <si>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</si>
  <si>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</si>
  <si>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</si>
  <si>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</si>
  <si>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</si>
  <si>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</si>
  <si>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</si>
  <si>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</si>
  <si>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</si>
  <si>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</si>
  <si>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</si>
  <si>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</si>
  <si>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</si>
  <si>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</si>
  <si>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</si>
  <si>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</si>
  <si>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</si>
  <si>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</si>
  <si>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</si>
  <si>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</si>
  <si>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</si>
  <si>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</si>
  <si>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</si>
  <si>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</si>
  <si>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</si>
  <si>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</si>
  <si>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</si>
  <si>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</si>
  <si>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</si>
  <si>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</si>
  <si>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</si>
  <si>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</si>
  <si>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</si>
  <si>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</si>
  <si>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</si>
  <si>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</si>
  <si>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</si>
  <si>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</si>
  <si>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</si>
  <si>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</si>
  <si>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</si>
  <si>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</si>
  <si>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</si>
  <si>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</si>
  <si>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</si>
  <si>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</si>
  <si>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</si>
  <si>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</si>
  <si>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</si>
  <si>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</si>
  <si>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</si>
  <si>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</si>
  <si>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</si>
  <si>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</si>
  <si>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</si>
  <si>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</si>
  <si>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</si>
  <si>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</si>
  <si>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</si>
  <si>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</si>
  <si>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</si>
  <si>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</si>
  <si>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</si>
  <si>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</si>
  <si>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</si>
  <si>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</si>
  <si>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</si>
  <si>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</si>
  <si>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</si>
  <si>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</si>
  <si>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</si>
  <si>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</si>
  <si>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</si>
  <si>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</si>
  <si>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</si>
  <si>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</si>
  <si>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</si>
  <si>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</si>
  <si>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</si>
  <si>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</si>
  <si>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</si>
  <si>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</si>
  <si>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</si>
  <si>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</si>
  <si>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</si>
  <si>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</si>
  <si>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</si>
  <si>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</si>
  <si>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</si>
  <si>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</si>
  <si>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</si>
  <si>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</si>
  <si>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</si>
  <si>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</si>
  <si>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</si>
  <si>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</si>
  <si>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</si>
  <si>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</si>
  <si>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</si>
  <si>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</si>
  <si>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</si>
  <si>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</si>
  <si>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</si>
  <si>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</si>
  <si>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</si>
  <si>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</si>
  <si>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</si>
  <si>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</si>
  <si>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</si>
  <si>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</si>
  <si>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</si>
  <si>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</si>
  <si>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</si>
  <si>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</si>
  <si>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</si>
  <si>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</si>
  <si>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</si>
  <si>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</si>
  <si>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</si>
  <si>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</si>
  <si>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</si>
  <si>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</si>
  <si>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</si>
  <si>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</si>
  <si>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</si>
  <si>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</si>
  <si>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</si>
  <si>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</si>
  <si>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</si>
  <si>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</si>
  <si>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</si>
  <si>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</si>
  <si>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</si>
  <si>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</si>
  <si>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</si>
  <si>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</si>
  <si>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</si>
  <si>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</si>
  <si>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</si>
  <si>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</si>
  <si>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</si>
  <si>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</si>
  <si>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</si>
  <si>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</si>
  <si>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</si>
  <si>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</si>
  <si>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</si>
  <si>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</si>
  <si>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</si>
  <si>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</si>
  <si>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</si>
  <si>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</si>
  <si>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</si>
  <si>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</si>
  <si>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</si>
  <si>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</si>
  <si>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</si>
  <si>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</si>
  <si>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</si>
  <si>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</si>
  <si>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</si>
  <si>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</si>
  <si>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</si>
  <si>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</si>
  <si>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</si>
  <si>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</si>
  <si>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</si>
  <si>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</si>
  <si>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</si>
  <si>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</si>
  <si>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</si>
  <si>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</si>
  <si>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</si>
  <si>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</si>
  <si>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</si>
  <si>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</si>
  <si>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</si>
  <si>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</si>
  <si>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</si>
  <si>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</si>
  <si>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</si>
  <si>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</si>
  <si>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</si>
  <si>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</si>
  <si>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</si>
  <si>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</si>
  <si>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</si>
  <si>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</si>
  <si>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</si>
  <si>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</si>
  <si>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</si>
  <si>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</si>
  <si>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</si>
  <si>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</si>
  <si>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</si>
  <si>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</si>
  <si>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</si>
  <si>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</si>
  <si>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</si>
  <si>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</si>
  <si>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</si>
  <si>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</si>
  <si>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</si>
  <si>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</si>
  <si>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</si>
  <si>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</si>
  <si>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</si>
  <si>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</si>
  <si>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</si>
  <si>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</si>
  <si>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</si>
  <si>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</si>
  <si>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</si>
  <si>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</si>
  <si>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</si>
  <si>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</si>
  <si>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</si>
  <si>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</si>
  <si>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</si>
  <si>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</si>
  <si>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</si>
  <si>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</si>
  <si>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</si>
  <si>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</si>
  <si>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</si>
  <si>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</si>
  <si>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</si>
  <si>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</si>
  <si>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</si>
  <si>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</si>
  <si>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</si>
  <si>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</si>
  <si>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</si>
  <si>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</si>
  <si>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</si>
  <si>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</si>
  <si>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</si>
  <si>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</si>
  <si>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</si>
  <si>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</si>
  <si>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</si>
  <si>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</si>
  <si>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</si>
  <si>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</si>
  <si>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</si>
  <si>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</si>
  <si>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</si>
  <si>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</si>
  <si>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</si>
  <si>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</si>
  <si>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</si>
  <si>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</si>
  <si>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</si>
  <si>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</si>
  <si>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</si>
  <si>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</si>
  <si>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</si>
  <si>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</si>
  <si>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</si>
  <si>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</si>
  <si>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</si>
  <si>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</si>
  <si>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</si>
  <si>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</si>
  <si>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</si>
  <si>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</si>
  <si>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</si>
  <si>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</si>
  <si>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</si>
  <si>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</si>
  <si>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</si>
  <si>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</si>
  <si>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</si>
  <si>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</si>
  <si>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</si>
  <si>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</si>
  <si>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</si>
  <si>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</si>
  <si>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</si>
  <si>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</si>
  <si>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</si>
  <si>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</si>
  <si>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</si>
  <si>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</si>
  <si>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</si>
  <si>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</si>
  <si>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</si>
  <si>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</si>
  <si>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</si>
  <si>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</si>
  <si>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</si>
  <si>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</si>
  <si>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</si>
  <si>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</si>
  <si>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</si>
  <si>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</si>
  <si>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</si>
  <si>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</si>
  <si>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</si>
  <si>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</si>
  <si>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</si>
  <si>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</si>
  <si>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</si>
  <si>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</si>
  <si>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</si>
  <si>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</si>
  <si>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</si>
  <si>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</si>
  <si>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</si>
  <si>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</si>
  <si>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</si>
  <si>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</si>
  <si>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</si>
  <si>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</si>
  <si>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</si>
  <si>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</si>
  <si>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</si>
  <si>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</si>
  <si>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</si>
  <si>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</si>
  <si>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</si>
  <si>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</si>
  <si>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</si>
  <si>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</si>
  <si>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</si>
  <si>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</si>
  <si>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</si>
  <si>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</si>
  <si>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</si>
  <si>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</si>
  <si>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</si>
  <si>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</si>
  <si>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</si>
  <si>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</si>
  <si>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</si>
  <si>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</si>
  <si>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</si>
  <si>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</si>
  <si>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</si>
  <si>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</si>
  <si>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</si>
  <si>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</si>
  <si>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</si>
  <si>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</si>
  <si>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</si>
  <si>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</si>
  <si>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</si>
  <si>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</si>
  <si>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</si>
  <si>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</si>
  <si>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</si>
  <si>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</si>
  <si>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</si>
  <si>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</si>
  <si>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</si>
  <si>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</si>
  <si>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</si>
  <si>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</si>
  <si>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</si>
  <si>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</si>
  <si>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</si>
  <si>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</si>
  <si>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</si>
  <si>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</si>
  <si>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</si>
  <si>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</si>
  <si>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</si>
  <si>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</si>
  <si>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</si>
  <si>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</si>
  <si>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</si>
  <si>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</si>
  <si>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</si>
  <si>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</si>
  <si>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</si>
  <si>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</si>
  <si>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</si>
  <si>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</si>
  <si>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</si>
  <si>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</si>
  <si>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</si>
  <si>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</si>
  <si>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</si>
  <si>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</si>
  <si>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</si>
  <si>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</si>
  <si>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</si>
  <si>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</si>
  <si>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</si>
  <si>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</si>
  <si>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</si>
  <si>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</si>
  <si>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</si>
  <si>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</si>
  <si>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</si>
  <si>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</si>
  <si>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</si>
  <si>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</si>
  <si>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</si>
  <si>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</si>
  <si>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</si>
  <si>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</si>
  <si>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</si>
  <si>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</si>
  <si>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</si>
  <si>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</si>
  <si>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</si>
  <si>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</si>
  <si>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</si>
  <si>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</si>
  <si>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</si>
  <si>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</si>
  <si>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</si>
  <si>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</si>
  <si>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</si>
  <si>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</si>
  <si>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</si>
  <si>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</si>
  <si>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</si>
  <si>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</si>
  <si>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</si>
  <si>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</si>
  <si>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</si>
  <si>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</si>
  <si>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</si>
  <si>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</si>
  <si>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</si>
  <si>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</si>
  <si>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</si>
  <si>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</si>
  <si>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</si>
  <si>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</si>
  <si>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</si>
  <si>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</si>
  <si>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</si>
  <si>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</si>
  <si>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</si>
  <si>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</si>
  <si>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</si>
  <si>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</si>
  <si>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</si>
  <si>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</si>
  <si>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</si>
  <si>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</si>
  <si>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</si>
  <si>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</si>
  <si>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</si>
  <si>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</si>
  <si>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</si>
  <si>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</si>
  <si>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</si>
  <si>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</si>
  <si>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</si>
  <si>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</si>
  <si>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</si>
  <si>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</si>
  <si>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</si>
  <si>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</si>
  <si>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</si>
  <si>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</si>
  <si>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</si>
  <si>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</si>
  <si>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</si>
  <si>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</si>
  <si>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</si>
  <si>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</si>
  <si>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</si>
  <si>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</si>
  <si>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</si>
  <si>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</si>
  <si>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</si>
  <si>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</si>
  <si>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</si>
  <si>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</si>
  <si>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</si>
  <si>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</si>
  <si>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</si>
  <si>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</si>
  <si>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</si>
  <si>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</si>
  <si>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</si>
  <si>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</si>
  <si>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</si>
  <si>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</si>
  <si>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</si>
  <si>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</si>
  <si>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</si>
  <si>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</si>
  <si>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</si>
  <si>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</si>
  <si>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</si>
  <si>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</si>
  <si>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</si>
  <si>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</si>
  <si>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</si>
  <si>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</si>
  <si>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</si>
  <si>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</si>
  <si>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</si>
  <si>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</si>
  <si>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</si>
  <si>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</si>
  <si>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</si>
  <si>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</si>
  <si>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</si>
  <si>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</si>
  <si>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</si>
  <si>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</si>
  <si>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</si>
  <si>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</si>
  <si>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</si>
  <si>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</si>
  <si>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</si>
  <si>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</si>
  <si>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</si>
  <si>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</si>
  <si>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</si>
  <si>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</si>
  <si>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</si>
  <si>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</si>
  <si>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</si>
  <si>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</si>
  <si>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</si>
  <si>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</si>
  <si>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</si>
  <si>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</si>
  <si>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</si>
  <si>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</si>
  <si>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</si>
  <si>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</si>
  <si>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</si>
  <si>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</si>
  <si>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</si>
  <si>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</si>
  <si>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</si>
  <si>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</si>
  <si>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</si>
  <si>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</si>
  <si>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</si>
  <si>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</si>
  <si>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</si>
  <si>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</si>
  <si>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</si>
  <si>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</si>
  <si>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</si>
  <si>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</si>
  <si>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</si>
  <si>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</si>
  <si>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</si>
  <si>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</si>
  <si>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</si>
  <si>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</si>
  <si>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</si>
  <si>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</si>
  <si>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</si>
  <si>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</si>
  <si>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</si>
  <si>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</si>
  <si>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</si>
  <si>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</si>
  <si>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</si>
  <si>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</si>
  <si>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</si>
  <si>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</si>
  <si>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</si>
  <si>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</si>
  <si>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</si>
  <si>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</si>
  <si>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</si>
  <si>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</si>
  <si>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</si>
  <si>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</si>
  <si>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</si>
  <si>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</si>
  <si>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</si>
  <si>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</si>
  <si>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</si>
  <si>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</si>
  <si>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</si>
  <si>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</si>
  <si>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</si>
  <si>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</si>
  <si>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</si>
  <si>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</si>
  <si>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</si>
  <si>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</si>
  <si>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</si>
  <si>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</si>
  <si>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</si>
  <si>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</si>
  <si>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</si>
  <si>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</si>
  <si>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</si>
  <si>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</si>
  <si>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</si>
  <si>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</si>
  <si>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</si>
  <si>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</si>
  <si>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</si>
  <si>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</si>
  <si>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</si>
  <si>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</si>
  <si>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</si>
  <si>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</si>
  <si>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</si>
  <si>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</si>
  <si>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</si>
  <si>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</si>
  <si>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</si>
  <si>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</si>
  <si>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</si>
  <si>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</si>
  <si>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</si>
  <si>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</si>
  <si>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</si>
  <si>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</si>
  <si>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</si>
  <si>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</si>
  <si>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</si>
  <si>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</si>
  <si>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</si>
  <si>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</si>
  <si>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</si>
  <si>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</si>
  <si>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</si>
  <si>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</si>
  <si>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</si>
  <si>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</si>
  <si>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</si>
  <si>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</si>
  <si>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</si>
  <si>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</si>
  <si>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</si>
  <si>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</si>
  <si>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</si>
  <si>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</si>
  <si>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</si>
  <si>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</si>
  <si>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</si>
  <si>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</si>
  <si>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</si>
  <si>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</si>
  <si>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</si>
  <si>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</si>
  <si>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</si>
  <si>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</si>
  <si>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</si>
  <si>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</si>
  <si>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</si>
  <si>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</si>
  <si>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</si>
  <si>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</si>
  <si>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</si>
  <si>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</si>
  <si>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</si>
  <si>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</si>
  <si>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</si>
  <si>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</si>
  <si>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</si>
  <si>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</si>
  <si>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</si>
  <si>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</si>
  <si>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</si>
  <si>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</si>
  <si>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</si>
  <si>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</si>
  <si>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</si>
  <si>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</si>
  <si>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</si>
  <si>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</si>
  <si>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</si>
  <si>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</si>
  <si>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</si>
  <si>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</si>
  <si>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</si>
  <si>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</si>
  <si>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</si>
  <si>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</si>
  <si>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</si>
  <si>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</si>
  <si>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</si>
  <si>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</si>
  <si>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</si>
  <si>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</si>
  <si>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</si>
  <si>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</si>
  <si>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</si>
  <si>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</si>
  <si>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</si>
  <si>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</si>
  <si>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</si>
  <si>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</si>
  <si>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</si>
  <si>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</si>
  <si>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</si>
  <si>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</si>
  <si>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</si>
  <si>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</si>
  <si>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</si>
  <si>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</si>
  <si>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</si>
  <si>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</si>
  <si>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</si>
  <si>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</si>
  <si>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</si>
  <si>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</si>
  <si>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</si>
  <si>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</si>
  <si>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</si>
  <si>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</si>
  <si>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</si>
  <si>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</si>
  <si>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</si>
  <si>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</si>
  <si>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</si>
  <si>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</si>
  <si>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</si>
  <si>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</si>
  <si>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</si>
  <si>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</si>
  <si>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</si>
  <si>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</si>
  <si>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</si>
  <si>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</si>
  <si>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</si>
  <si>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</si>
  <si>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</si>
  <si>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</si>
  <si>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</si>
  <si>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</si>
  <si>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</si>
  <si>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</si>
  <si>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</si>
  <si>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</si>
  <si>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</si>
  <si>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</si>
  <si>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</si>
  <si>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</si>
  <si>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</si>
  <si>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</si>
  <si>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</si>
  <si>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</si>
  <si>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</si>
  <si>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</si>
  <si>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</si>
  <si>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</si>
  <si>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</si>
  <si>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</si>
  <si>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</si>
  <si>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</si>
  <si>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</si>
  <si>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</si>
  <si>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</si>
  <si>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</si>
  <si>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</si>
  <si>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</si>
  <si>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</si>
  <si>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</si>
  <si>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</si>
  <si>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</si>
  <si>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</si>
  <si>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</si>
  <si>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</si>
  <si>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</si>
  <si>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</si>
  <si>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</si>
  <si>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</si>
  <si>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</si>
  <si>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</si>
  <si>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</si>
  <si>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</si>
  <si>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</si>
  <si>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</si>
  <si>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</si>
  <si>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</si>
  <si>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</si>
  <si>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</si>
  <si>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</si>
  <si>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</si>
  <si>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</si>
  <si>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</si>
  <si>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</si>
  <si>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</si>
  <si>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</si>
  <si>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</si>
  <si>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</si>
  <si>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</si>
  <si>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</si>
  <si>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</si>
  <si>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</si>
  <si>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</si>
  <si>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</si>
  <si>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</si>
  <si>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</si>
  <si>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</si>
  <si>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</si>
  <si>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</si>
  <si>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</si>
  <si>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</si>
  <si>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</si>
  <si>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</si>
  <si>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</si>
  <si>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</si>
  <si>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</si>
  <si>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</si>
  <si>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</si>
  <si>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</si>
  <si>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</si>
  <si>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</si>
  <si>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</si>
  <si>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</si>
  <si>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</si>
  <si>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</si>
  <si>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</si>
  <si>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</si>
  <si>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</si>
  <si>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</si>
  <si>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</si>
  <si>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</si>
  <si>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</si>
  <si>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</si>
  <si>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</si>
  <si>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</si>
  <si>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</si>
  <si>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</si>
  <si>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</si>
  <si>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</si>
  <si>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</si>
  <si>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</si>
  <si>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</si>
  <si>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</si>
  <si>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</si>
  <si>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</si>
  <si>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</si>
  <si>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</si>
  <si>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</si>
  <si>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</si>
  <si>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</si>
  <si>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</si>
  <si>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</si>
  <si>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</si>
  <si>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</si>
  <si>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</si>
  <si>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</si>
  <si>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</si>
  <si>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</si>
  <si>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</si>
  <si>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</si>
  <si>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</si>
  <si>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</si>
  <si>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</si>
  <si>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</si>
  <si>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</si>
  <si>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</si>
  <si>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</si>
  <si>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</si>
  <si>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</si>
  <si>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</si>
  <si>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</si>
  <si>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</si>
  <si>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</si>
  <si>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</si>
  <si>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</si>
  <si>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</si>
  <si>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</si>
  <si>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</si>
  <si>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</si>
  <si>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</si>
  <si>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</si>
  <si>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</si>
  <si>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</si>
  <si>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</si>
  <si>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</si>
  <si>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</si>
  <si>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</si>
  <si>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</si>
  <si>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</si>
  <si>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</si>
  <si>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</si>
  <si>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</si>
  <si>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</si>
  <si>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</si>
  <si>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</si>
  <si>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</si>
  <si>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</si>
  <si>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</si>
  <si>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</si>
  <si>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</si>
  <si>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</si>
  <si>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</si>
  <si>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</si>
  <si>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</si>
  <si>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</si>
  <si>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</si>
  <si>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</si>
  <si>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</si>
  <si>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</si>
  <si>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</si>
  <si>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</si>
  <si>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</si>
  <si>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</si>
  <si>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</si>
  <si>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</si>
  <si>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</si>
  <si>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</si>
  <si>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</si>
  <si>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</si>
  <si>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</si>
  <si>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</si>
  <si>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</si>
  <si>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</si>
  <si>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</si>
  <si>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</si>
  <si>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</si>
  <si>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</si>
  <si>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</si>
  <si>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</si>
  <si>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</si>
  <si>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</si>
  <si>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</si>
  <si>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</si>
  <si>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</si>
  <si>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</si>
  <si>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</si>
  <si>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</si>
  <si>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</si>
  <si>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</si>
  <si>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</si>
  <si>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</si>
  <si>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</si>
  <si>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</si>
  <si>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</si>
  <si>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</si>
  <si>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</si>
  <si>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</si>
  <si>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</si>
  <si>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</si>
  <si>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</si>
  <si>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</si>
  <si>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</si>
  <si>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</si>
  <si>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</si>
  <si>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</si>
  <si>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</si>
  <si>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</si>
  <si>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</si>
  <si>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</si>
  <si>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</si>
  <si>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</si>
  <si>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</si>
  <si>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</si>
  <si>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</si>
  <si>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</si>
  <si>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</si>
  <si>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</si>
  <si>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</si>
  <si>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</si>
  <si>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</si>
  <si>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</si>
  <si>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</si>
  <si>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</si>
  <si>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</si>
  <si>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</si>
  <si>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</si>
  <si>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</si>
  <si>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</si>
  <si>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</si>
  <si>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</si>
  <si>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</si>
  <si>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</si>
  <si>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</si>
  <si>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</si>
  <si>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</si>
  <si>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</si>
  <si>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</si>
  <si>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</si>
  <si>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</si>
  <si>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</si>
  <si>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</si>
  <si>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</si>
  <si>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</si>
  <si>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</si>
  <si>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</si>
  <si>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</si>
  <si>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</si>
  <si>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</si>
  <si>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</si>
  <si>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</si>
  <si>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</si>
  <si>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</si>
  <si>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</si>
  <si>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</si>
  <si>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</si>
  <si>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</si>
  <si>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</si>
  <si>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</si>
  <si>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</si>
  <si>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</si>
  <si>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</si>
  <si>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</si>
  <si>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</si>
  <si>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</si>
  <si>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</si>
  <si>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</si>
  <si>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</si>
  <si>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</si>
  <si>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</si>
  <si>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</si>
  <si>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</si>
  <si>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</si>
  <si>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</si>
  <si>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</si>
  <si>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</si>
  <si>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</si>
  <si>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</si>
  <si>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</si>
  <si>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</si>
  <si>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</si>
  <si>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</si>
  <si>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</si>
  <si>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</si>
  <si>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</si>
  <si>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</si>
  <si>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</si>
  <si>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</si>
  <si>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</si>
  <si>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</si>
  <si>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</si>
  <si>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</si>
  <si>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</si>
  <si>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</si>
  <si>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</si>
  <si>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</si>
  <si>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</si>
  <si>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</si>
  <si>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</si>
  <si>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</si>
  <si>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</si>
  <si>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</si>
  <si>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</si>
  <si>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</si>
  <si>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</si>
  <si>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</si>
  <si>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</si>
  <si>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</si>
  <si>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</si>
  <si>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</si>
  <si>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</si>
  <si>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</si>
  <si>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</si>
  <si>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</si>
  <si>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</si>
  <si>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</si>
  <si>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</si>
  <si>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</si>
  <si>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</si>
  <si>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</si>
  <si>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</si>
  <si>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</si>
  <si>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</si>
  <si>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</si>
  <si>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</si>
  <si>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</si>
  <si>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</si>
  <si>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</si>
  <si>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</si>
  <si>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</si>
  <si>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</si>
  <si>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</si>
  <si>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</si>
  <si>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</si>
  <si>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</si>
  <si>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</si>
  <si>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</si>
  <si>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</si>
  <si>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</si>
  <si>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</si>
  <si>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</si>
  <si>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</si>
  <si>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</si>
  <si>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</si>
  <si>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</si>
  <si>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</si>
  <si>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</si>
  <si>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</si>
  <si>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</si>
  <si>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</si>
  <si>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</si>
  <si>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</si>
  <si>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</si>
  <si>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</si>
  <si>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</si>
  <si>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</si>
  <si>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</si>
  <si>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</si>
  <si>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</si>
  <si>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</si>
  <si>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</si>
  <si>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</si>
  <si>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</si>
  <si>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</si>
  <si>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</si>
  <si>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</si>
  <si>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</si>
  <si>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</si>
  <si>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</si>
  <si>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</si>
  <si>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</si>
  <si>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</si>
  <si>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</si>
  <si>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</si>
  <si>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</si>
  <si>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</si>
  <si>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</si>
  <si>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</si>
  <si>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</si>
  <si>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</si>
  <si>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</si>
  <si>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</si>
  <si>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</si>
  <si>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</si>
  <si>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</si>
  <si>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</si>
  <si>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</si>
  <si>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</si>
  <si>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</si>
  <si>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</si>
  <si>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</si>
  <si>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</si>
  <si>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</si>
  <si>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</si>
  <si>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</si>
  <si>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</si>
  <si>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</si>
  <si>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</si>
  <si>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</si>
  <si>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</si>
  <si>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</si>
  <si>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</si>
  <si>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</si>
  <si>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</si>
  <si>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</si>
  <si>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</si>
  <si>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</si>
  <si>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</si>
  <si>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</si>
  <si>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</si>
  <si>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</si>
  <si>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</si>
  <si>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</si>
  <si>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</si>
  <si>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</si>
  <si>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</si>
  <si>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</si>
  <si>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</si>
  <si>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</si>
  <si>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</si>
  <si>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</si>
  <si>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</si>
  <si>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</si>
  <si>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</si>
  <si>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</si>
  <si>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</si>
  <si>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</si>
  <si>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</si>
  <si>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</si>
  <si>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</si>
  <si>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</si>
  <si>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</si>
  <si>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</si>
  <si>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</si>
  <si>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</si>
  <si>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</si>
  <si>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</si>
  <si>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</si>
  <si>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</si>
  <si>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</si>
  <si>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</si>
  <si>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</si>
  <si>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</si>
  <si>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</si>
  <si>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</si>
  <si>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</si>
  <si>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</si>
  <si>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</si>
  <si>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</si>
  <si>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</si>
  <si>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</si>
  <si>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</si>
  <si>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</si>
  <si>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</si>
  <si>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</si>
  <si>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</si>
  <si>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</si>
  <si>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</si>
  <si>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</si>
  <si>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</si>
  <si>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</si>
  <si>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</si>
  <si>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</si>
  <si>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</si>
  <si>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</si>
  <si>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</si>
  <si>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</si>
  <si>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</si>
  <si>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</si>
  <si>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</si>
  <si>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</si>
  <si>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</si>
  <si>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</si>
  <si>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</si>
  <si>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</si>
  <si>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</si>
  <si>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</si>
  <si>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</si>
  <si>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</si>
  <si>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</si>
  <si>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</si>
  <si>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</si>
  <si>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</si>
  <si>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</si>
  <si>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</si>
  <si>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</si>
  <si>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</si>
  <si>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</si>
  <si>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</si>
  <si>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</si>
  <si>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</si>
  <si>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</si>
  <si>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</si>
  <si>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</si>
  <si>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</si>
  <si>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</si>
  <si>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</si>
  <si>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</si>
  <si>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</si>
  <si>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</si>
  <si>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</si>
  <si>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</si>
  <si>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</si>
  <si>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</si>
  <si>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</si>
  <si>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</si>
  <si>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</si>
  <si>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</si>
  <si>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</si>
  <si>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</si>
  <si>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</si>
  <si>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</si>
  <si>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</si>
  <si>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</si>
  <si>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</si>
  <si>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</si>
  <si>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</si>
  <si>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</si>
  <si>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</si>
  <si>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</si>
  <si>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</si>
  <si>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</si>
  <si>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</si>
  <si>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</si>
  <si>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</si>
  <si>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</si>
  <si>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</si>
  <si>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</si>
  <si>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</si>
  <si>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</si>
  <si>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</si>
  <si>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</si>
  <si>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</si>
  <si>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</si>
  <si>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</si>
  <si>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</si>
  <si>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</si>
  <si>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</si>
  <si>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</si>
  <si>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</si>
  <si>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</si>
  <si>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</si>
  <si>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</si>
  <si>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</si>
  <si>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</si>
  <si>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</si>
  <si>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</si>
  <si>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</si>
  <si>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</si>
  <si>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</si>
  <si>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</si>
  <si>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</si>
  <si>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</si>
  <si>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</si>
  <si>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</si>
  <si>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</si>
  <si>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</si>
  <si>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</si>
  <si>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</si>
  <si>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</si>
  <si>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</si>
  <si>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</si>
  <si>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</si>
  <si>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</si>
  <si>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</si>
  <si>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</si>
  <si>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</si>
  <si>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</si>
  <si>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</si>
  <si>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</si>
  <si>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</si>
  <si>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</si>
  <si>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</si>
  <si>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</si>
  <si>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</si>
  <si>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</si>
  <si>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</si>
  <si>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</si>
  <si>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</si>
  <si>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</si>
  <si>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</si>
  <si>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</si>
  <si>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</si>
  <si>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</si>
  <si>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</si>
  <si>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</si>
  <si>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</si>
  <si>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</si>
  <si>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</si>
  <si>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</si>
  <si>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</si>
  <si>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</si>
  <si>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</si>
  <si>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</si>
  <si>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</si>
  <si>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</si>
  <si>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</si>
  <si>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</si>
  <si>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</si>
  <si>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</si>
  <si>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</si>
  <si>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</si>
  <si>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</si>
  <si>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</si>
  <si>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</si>
  <si>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</si>
  <si>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</si>
  <si>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</si>
  <si>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</si>
  <si>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</si>
  <si>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</si>
  <si>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</si>
  <si>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</si>
  <si>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</si>
  <si>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</si>
  <si>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</si>
  <si>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</si>
  <si>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</si>
  <si>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</si>
  <si>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</si>
  <si>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</si>
  <si>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</si>
  <si>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</si>
  <si>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</si>
  <si>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</si>
  <si>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</si>
  <si>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</si>
  <si>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</si>
  <si>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</si>
  <si>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</si>
  <si>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</si>
  <si>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</si>
  <si>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</si>
  <si>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</si>
  <si>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</si>
  <si>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</si>
  <si>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</si>
  <si>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</si>
  <si>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</si>
  <si>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</si>
  <si>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</si>
  <si>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</si>
  <si>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</si>
  <si>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</si>
  <si>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</si>
  <si>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</si>
  <si>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</si>
  <si>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</si>
  <si>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</si>
  <si>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</si>
  <si>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</si>
  <si>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</si>
  <si>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</si>
  <si>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</si>
  <si>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</si>
  <si>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</si>
  <si>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</si>
  <si>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</si>
  <si>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</si>
  <si>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</si>
  <si>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</si>
  <si>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</si>
  <si>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</si>
  <si>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</si>
  <si>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</si>
  <si>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</si>
  <si>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</si>
  <si>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</si>
  <si>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</si>
  <si>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</si>
  <si>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</si>
  <si>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</si>
  <si>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</si>
  <si>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</si>
  <si>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</si>
  <si>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</si>
  <si>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</si>
  <si>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</si>
  <si>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</si>
  <si>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</si>
  <si>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</si>
  <si>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</si>
  <si>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</si>
  <si>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</si>
  <si>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</si>
  <si>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</si>
  <si>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</si>
  <si>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</si>
  <si>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</si>
  <si>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</si>
  <si>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</si>
  <si>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</si>
  <si>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</si>
  <si>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</si>
  <si>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</si>
  <si>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</si>
  <si>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</si>
  <si>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</si>
  <si>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</si>
  <si>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</si>
  <si>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</si>
  <si>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</si>
  <si>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</si>
  <si>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</si>
  <si>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</si>
  <si>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</si>
  <si>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</si>
  <si>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</si>
  <si>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</si>
  <si>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</si>
  <si>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</si>
  <si>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</si>
  <si>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</si>
  <si>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</si>
  <si>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</si>
  <si>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</si>
  <si>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</si>
  <si>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</si>
  <si>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</si>
  <si>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</si>
  <si>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</si>
  <si>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</si>
  <si>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</si>
  <si>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</si>
  <si>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</si>
  <si>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</si>
  <si>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</si>
  <si>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</si>
  <si>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</si>
  <si>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</si>
  <si>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</si>
  <si>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</si>
  <si>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</si>
  <si>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</si>
  <si>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</si>
  <si>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</si>
  <si>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</si>
  <si>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</si>
  <si>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</si>
  <si>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</si>
  <si>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</si>
  <si>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</si>
  <si>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</si>
  <si>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</si>
  <si>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</si>
  <si>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</si>
  <si>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</si>
  <si>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</si>
  <si>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</si>
  <si>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</si>
  <si>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</si>
  <si>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</si>
  <si>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</si>
  <si>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</si>
  <si>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</si>
  <si>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</si>
  <si>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</si>
  <si>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</si>
  <si>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</si>
  <si>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</si>
  <si>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</si>
  <si>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</si>
  <si>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</si>
  <si>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</si>
  <si>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</si>
  <si>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</si>
  <si>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</si>
  <si>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</si>
  <si>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</si>
  <si>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</si>
  <si>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</si>
  <si>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</si>
  <si>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</si>
  <si>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</si>
  <si>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</si>
  <si>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</si>
  <si>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</si>
  <si>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</si>
  <si>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</si>
  <si>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</si>
  <si>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</si>
  <si>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</si>
  <si>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</si>
  <si>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</si>
  <si>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</si>
  <si>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</si>
  <si>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</si>
  <si>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</si>
  <si>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</si>
  <si>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</si>
  <si>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</si>
  <si>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</si>
  <si>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</si>
  <si>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</si>
  <si>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</si>
  <si>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</si>
  <si>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</si>
  <si>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</si>
  <si>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</si>
  <si>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</si>
  <si>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</si>
  <si>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</si>
  <si>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</si>
  <si>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</si>
  <si>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</si>
  <si>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</si>
  <si>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</si>
  <si>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</si>
  <si>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</si>
  <si>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</si>
  <si>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</si>
  <si>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</si>
  <si>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</si>
  <si>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</si>
  <si>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</si>
  <si>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</si>
  <si>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</si>
  <si>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</si>
  <si>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</si>
  <si>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</si>
  <si>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</si>
  <si>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</si>
  <si>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</si>
  <si>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</si>
  <si>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</si>
  <si>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</si>
  <si>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</si>
  <si>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</si>
  <si>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</si>
  <si>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</si>
  <si>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</si>
  <si>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</si>
  <si>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</si>
  <si>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</si>
  <si>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</si>
  <si>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</si>
  <si>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</si>
  <si>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</si>
  <si>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</si>
  <si>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</si>
  <si>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</si>
  <si>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</si>
  <si>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</si>
  <si>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</si>
  <si>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</si>
  <si>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</si>
  <si>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</si>
  <si>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</si>
  <si>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</si>
  <si>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</si>
  <si>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</si>
  <si>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</si>
  <si>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</si>
  <si>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</si>
  <si>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</si>
  <si>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</si>
  <si>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</si>
  <si>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</si>
  <si>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</si>
  <si>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</si>
  <si>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</si>
  <si>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</si>
  <si>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</si>
  <si>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</si>
  <si>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</si>
  <si>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</si>
  <si>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</si>
  <si>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</si>
  <si>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</si>
  <si>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</si>
  <si>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</si>
  <si>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</si>
  <si>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</si>
  <si>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</si>
  <si>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</si>
  <si>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</si>
  <si>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</si>
  <si>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</si>
  <si>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</si>
  <si>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</si>
  <si>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</si>
  <si>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</si>
  <si>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</si>
  <si>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</si>
  <si>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</si>
  <si>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</si>
  <si>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</si>
  <si>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</si>
  <si>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</si>
  <si>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</si>
  <si>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</si>
  <si>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</si>
  <si>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</si>
  <si>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</si>
  <si>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</si>
  <si>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</si>
  <si>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</si>
  <si>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</si>
  <si>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</si>
  <si>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</si>
  <si>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</si>
  <si>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</si>
  <si>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</si>
  <si>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</si>
  <si>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</si>
  <si>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</si>
  <si>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</si>
  <si>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</si>
  <si>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</si>
  <si>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</si>
  <si>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</si>
  <si>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</si>
  <si>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</si>
  <si>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</si>
  <si>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</si>
  <si>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</si>
  <si>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</si>
  <si>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</si>
  <si>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</si>
  <si>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</si>
  <si>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</si>
  <si>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</si>
  <si>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</si>
  <si>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</si>
  <si>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</si>
  <si>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</si>
  <si>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</si>
  <si>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</si>
  <si>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</si>
  <si>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</si>
  <si>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</si>
  <si>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</si>
  <si>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</si>
  <si>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</si>
  <si>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</si>
  <si>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</si>
  <si>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</si>
  <si>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</si>
  <si>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</si>
  <si>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</si>
  <si>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</si>
  <si>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</si>
  <si>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</si>
  <si>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</si>
  <si>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</si>
  <si>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</si>
  <si>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</si>
  <si>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</si>
  <si>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</si>
  <si>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</si>
  <si>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</si>
  <si>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</si>
  <si>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</si>
  <si>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</si>
  <si>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</si>
  <si>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</si>
  <si>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</si>
  <si>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</si>
  <si>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</si>
  <si>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</si>
  <si>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</si>
  <si>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</si>
  <si>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</si>
  <si>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</si>
  <si>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</si>
  <si>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</si>
  <si>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</si>
  <si>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</si>
  <si>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</si>
  <si>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</si>
  <si>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</si>
  <si>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</si>
  <si>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</si>
  <si>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</si>
  <si>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</si>
  <si>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</si>
  <si>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</si>
  <si>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</si>
  <si>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</si>
  <si>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</si>
  <si>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</si>
  <si>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</si>
  <si>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</si>
  <si>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</si>
  <si>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</si>
  <si>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</si>
  <si>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</si>
  <si>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</si>
  <si>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</si>
  <si>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</si>
  <si>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</si>
  <si>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</si>
  <si>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</si>
  <si>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</si>
  <si>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</si>
  <si>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</si>
  <si>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</si>
  <si>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</si>
  <si>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</si>
  <si>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</si>
  <si>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</si>
  <si>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</si>
  <si>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</si>
  <si>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</si>
  <si>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</si>
  <si>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</si>
  <si>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</si>
  <si>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</si>
  <si>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</si>
  <si>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</si>
  <si>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</si>
  <si>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</si>
  <si>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</si>
  <si>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</si>
  <si>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</si>
  <si>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</si>
  <si>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</si>
  <si>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</si>
  <si>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</si>
  <si>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</si>
  <si>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</si>
  <si>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</si>
  <si>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</si>
  <si>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</si>
  <si>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</si>
  <si>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</si>
  <si>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</si>
  <si>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</si>
  <si>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</si>
  <si>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</si>
  <si>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</si>
  <si>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</si>
  <si>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</si>
  <si>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</si>
  <si>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</si>
  <si>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</si>
  <si>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</si>
  <si>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</si>
  <si>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</si>
  <si>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</si>
  <si>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</si>
  <si>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</si>
  <si>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</si>
  <si>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</si>
  <si>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</si>
  <si>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</si>
  <si>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</si>
  <si>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</si>
  <si>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</si>
  <si>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</si>
  <si>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</si>
  <si>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</si>
  <si>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</si>
  <si>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</si>
  <si>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</si>
  <si>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</si>
  <si>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</si>
  <si>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</si>
  <si>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</si>
  <si>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</si>
  <si>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</si>
  <si>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</si>
  <si>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</si>
  <si>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</si>
  <si>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</si>
  <si>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</si>
  <si>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</si>
  <si>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</si>
  <si>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</si>
  <si>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</si>
  <si>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</si>
  <si>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</si>
  <si>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</si>
  <si>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</si>
  <si>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</si>
  <si>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</si>
  <si>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</si>
  <si>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</si>
  <si>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</si>
  <si>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</si>
  <si>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</si>
  <si>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</si>
  <si>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</si>
  <si>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</si>
  <si>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</si>
  <si>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</si>
  <si>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</si>
  <si>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</si>
  <si>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</si>
  <si>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</si>
  <si>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</si>
  <si>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</si>
  <si>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</si>
  <si>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</si>
  <si>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</si>
  <si>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</si>
  <si>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</si>
  <si>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</si>
  <si>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</si>
  <si>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</si>
  <si>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</si>
  <si>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</si>
  <si>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</si>
  <si>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</si>
  <si>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</si>
  <si>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</si>
  <si>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</si>
  <si>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</si>
  <si>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</si>
  <si>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</si>
  <si>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</si>
  <si>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</si>
  <si>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</si>
  <si>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</si>
  <si>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</si>
  <si>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</si>
  <si>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</si>
  <si>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</si>
  <si>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</si>
  <si>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</si>
  <si>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</si>
  <si>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</si>
  <si>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</si>
  <si>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</si>
  <si>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</si>
  <si>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</si>
  <si>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</si>
  <si>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</si>
  <si>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</si>
  <si>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</si>
  <si>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</si>
  <si>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</si>
  <si>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</si>
  <si>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</si>
  <si>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</si>
  <si>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</si>
  <si>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</si>
  <si>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</si>
  <si>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</si>
  <si>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</si>
  <si>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</si>
  <si>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</si>
  <si>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</si>
  <si>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</si>
  <si>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</si>
  <si>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</si>
  <si>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</si>
  <si>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</si>
  <si>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</si>
  <si>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</si>
  <si>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</si>
  <si>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</si>
  <si>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</si>
  <si>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</si>
  <si>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</si>
  <si>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</si>
  <si>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</si>
  <si>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</si>
  <si>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</si>
  <si>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</si>
  <si>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</si>
  <si>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</si>
  <si>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</si>
  <si>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</si>
  <si>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</si>
  <si>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</si>
  <si>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</si>
  <si>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</si>
  <si>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</si>
  <si>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</si>
  <si>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</si>
  <si>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</si>
  <si>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</si>
  <si>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</si>
  <si>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</si>
  <si>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</si>
  <si>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</si>
  <si>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</si>
  <si>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</si>
  <si>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</si>
  <si>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</si>
  <si>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</si>
  <si>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</si>
  <si>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</si>
  <si>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</si>
  <si>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</si>
  <si>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</si>
  <si>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</si>
  <si>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</si>
  <si>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</si>
  <si>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</si>
  <si>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</si>
  <si>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</si>
  <si>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</si>
  <si>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</si>
  <si>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</si>
  <si>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</si>
  <si>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</si>
  <si>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</si>
  <si>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</si>
  <si>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</si>
  <si>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</si>
  <si>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</si>
  <si>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</si>
  <si>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</si>
  <si>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</si>
  <si>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</si>
  <si>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</si>
  <si>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</si>
  <si>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</si>
  <si>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</si>
  <si>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</si>
  <si>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</si>
  <si>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</si>
  <si>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</si>
  <si>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</si>
  <si>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</si>
  <si>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</si>
  <si>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</si>
  <si>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</si>
  <si>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</si>
  <si>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</si>
  <si>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</si>
  <si>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</si>
  <si>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</si>
  <si>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</si>
  <si>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</si>
  <si>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</si>
  <si>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</si>
  <si>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</si>
  <si>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</si>
  <si>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</si>
  <si>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</si>
  <si>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</si>
  <si>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</si>
  <si>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</si>
  <si>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</si>
  <si>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</si>
  <si>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</si>
  <si>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</si>
  <si>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</si>
  <si>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</si>
  <si>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</si>
  <si>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</si>
  <si>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</si>
  <si>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</si>
  <si>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</si>
  <si>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</si>
  <si>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</si>
  <si>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</si>
  <si>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</si>
  <si>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</si>
  <si>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</si>
  <si>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</si>
  <si>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</si>
  <si>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</si>
  <si>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</si>
  <si>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</si>
  <si>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</si>
  <si>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</si>
  <si>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</si>
  <si>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</si>
  <si>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</si>
  <si>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</si>
  <si>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</si>
  <si>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</si>
  <si>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</si>
  <si>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</si>
  <si>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</si>
  <si>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</si>
  <si>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</si>
  <si>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</si>
  <si>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</si>
  <si>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</si>
  <si>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</si>
  <si>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</si>
  <si>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</si>
  <si>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</si>
  <si>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</si>
  <si>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</si>
  <si>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</si>
  <si>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</si>
  <si>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</si>
  <si>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</si>
  <si>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</si>
  <si>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</si>
  <si>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</si>
  <si>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</si>
  <si>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</si>
  <si>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</si>
  <si>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</si>
  <si>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</si>
  <si>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</si>
  <si>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</si>
  <si>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</si>
  <si>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</si>
  <si>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</si>
  <si>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</si>
  <si>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</si>
  <si>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</si>
  <si>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</si>
  <si>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</si>
  <si>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</si>
  <si>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</si>
  <si>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</si>
  <si>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</si>
  <si>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</si>
  <si>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</si>
  <si>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</si>
  <si>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</si>
  <si>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</si>
  <si>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</si>
  <si>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</si>
  <si>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</si>
  <si>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</si>
  <si>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</si>
  <si>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</si>
  <si>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</si>
  <si>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</si>
  <si>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</si>
  <si>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</si>
  <si>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</si>
  <si>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</si>
  <si>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</si>
  <si>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</si>
  <si>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</si>
  <si>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</si>
  <si>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</si>
  <si>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</si>
  <si>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</si>
  <si>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</si>
  <si>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</si>
  <si>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</si>
  <si>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</si>
  <si>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</si>
  <si>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</si>
  <si>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</si>
  <si>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</si>
  <si>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</si>
  <si>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</si>
  <si>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</si>
  <si>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</si>
  <si>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</si>
  <si>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</si>
  <si>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</si>
  <si>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</si>
  <si>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</si>
  <si>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</si>
  <si>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</si>
  <si>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</si>
  <si>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</si>
  <si>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</si>
  <si>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</si>
  <si>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</si>
  <si>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</si>
  <si>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</si>
  <si>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</si>
  <si>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</si>
  <si>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</si>
  <si>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</si>
  <si>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</si>
  <si>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</si>
  <si>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</si>
  <si>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</si>
  <si>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</si>
  <si>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</si>
  <si>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</si>
  <si>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</si>
  <si>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</si>
  <si>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</si>
  <si>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</si>
  <si>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</si>
  <si>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</si>
  <si>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</si>
  <si>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</si>
  <si>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</si>
  <si>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</si>
  <si>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</si>
  <si>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</si>
  <si>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</si>
  <si>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</si>
  <si>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</si>
  <si>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</si>
  <si>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</si>
  <si>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</si>
  <si>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</si>
  <si>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</si>
  <si>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</si>
  <si>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</si>
  <si>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</si>
  <si>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</si>
  <si>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</si>
  <si>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</si>
  <si>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</si>
  <si>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</si>
  <si>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</si>
  <si>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</si>
  <si>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</si>
  <si>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</si>
  <si>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</si>
  <si>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</si>
  <si>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</si>
  <si>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</si>
  <si>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</si>
  <si>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</si>
  <si>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</si>
  <si>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</si>
  <si>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</si>
  <si>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</si>
  <si>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</si>
  <si>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</si>
  <si>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</si>
  <si>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</si>
  <si>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</si>
  <si>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</si>
  <si>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</si>
  <si>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</si>
  <si>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</si>
  <si>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</si>
  <si>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</si>
  <si>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</si>
  <si>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</si>
  <si>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</si>
  <si>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</si>
  <si>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</si>
  <si>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</si>
  <si>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</si>
  <si>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</si>
  <si>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</si>
  <si>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</si>
  <si>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</si>
  <si>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</si>
  <si>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</si>
  <si>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</si>
  <si>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</si>
  <si>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</si>
  <si>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</si>
  <si>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</si>
  <si>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</si>
  <si>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</si>
  <si>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</si>
  <si>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</si>
  <si>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</si>
  <si>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</si>
  <si>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</si>
  <si>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</si>
  <si>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</si>
  <si>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</si>
  <si>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</si>
  <si>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</si>
  <si>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</si>
  <si>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</si>
  <si>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</si>
  <si>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</si>
  <si>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</si>
  <si>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</si>
  <si>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</si>
  <si>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</si>
  <si>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</si>
  <si>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</si>
  <si>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</si>
  <si>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</si>
  <si>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</si>
  <si>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</si>
  <si>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</si>
  <si>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</si>
  <si>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</si>
  <si>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</si>
  <si>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</si>
  <si>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</si>
  <si>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</si>
  <si>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</si>
  <si>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</si>
  <si>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</si>
  <si>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</si>
  <si>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</si>
  <si>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</si>
  <si>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</si>
  <si>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</si>
  <si>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</si>
  <si>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</si>
  <si>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</si>
  <si>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</si>
  <si>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</si>
  <si>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</si>
  <si>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</si>
  <si>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</si>
  <si>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</si>
  <si>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</si>
  <si>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</si>
  <si>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</si>
  <si>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</si>
  <si>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</si>
  <si>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</si>
  <si>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</si>
  <si>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</si>
  <si>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</si>
  <si>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</si>
  <si>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</si>
  <si>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</si>
  <si>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</si>
  <si>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</si>
  <si>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</si>
  <si>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</si>
  <si>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</si>
  <si>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</si>
  <si>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</si>
  <si>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</si>
  <si>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</si>
  <si>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</si>
  <si>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</si>
  <si>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</si>
  <si>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</si>
  <si>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</si>
  <si>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</si>
  <si>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</si>
  <si>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</si>
  <si>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</si>
  <si>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</si>
  <si>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</si>
  <si>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</si>
  <si>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</si>
  <si>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</si>
  <si>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</si>
  <si>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</si>
  <si>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</si>
  <si>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</si>
  <si>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</si>
  <si>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</si>
  <si>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</si>
  <si>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</si>
  <si>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</si>
  <si>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</si>
  <si>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</si>
  <si>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</si>
  <si>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</si>
  <si>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</si>
  <si>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</si>
  <si>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</si>
  <si>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</si>
  <si>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</si>
  <si>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</si>
  <si>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</si>
  <si>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</si>
  <si>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</si>
  <si>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</si>
  <si>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</si>
  <si>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</si>
  <si>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</si>
  <si>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</si>
  <si>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</si>
  <si>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</si>
  <si>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</si>
  <si>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</si>
  <si>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</si>
  <si>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</si>
  <si>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</si>
  <si>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</si>
  <si>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</si>
  <si>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</si>
  <si>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</si>
  <si>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</si>
  <si>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</si>
  <si>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</si>
  <si>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</si>
  <si>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</si>
  <si>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</si>
  <si>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</si>
  <si>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</si>
  <si>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</si>
  <si>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</si>
  <si>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</si>
  <si>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</si>
  <si>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</si>
  <si>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</si>
  <si>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</si>
  <si>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</si>
  <si>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</si>
  <si>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</si>
  <si>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</si>
  <si>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</si>
  <si>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</si>
  <si>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</si>
  <si>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</si>
  <si>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</si>
  <si>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</si>
  <si>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</si>
  <si>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</si>
  <si>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</si>
  <si>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</si>
  <si>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</si>
  <si>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</si>
  <si>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</si>
  <si>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</si>
  <si>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</si>
  <si>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</si>
  <si>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</si>
  <si>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</si>
  <si>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</si>
  <si>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</si>
  <si>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</si>
  <si>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</si>
  <si>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</si>
  <si>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</si>
  <si>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</si>
  <si>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</si>
  <si>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</si>
  <si>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</si>
  <si>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</si>
  <si>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</si>
  <si>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</si>
  <si>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</si>
  <si>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</si>
  <si>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</si>
  <si>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</si>
  <si>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</si>
  <si>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</si>
  <si>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</si>
  <si>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</si>
  <si>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</si>
  <si>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</si>
  <si>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</si>
  <si>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</si>
  <si>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</si>
  <si>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</si>
  <si>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</si>
  <si>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</si>
  <si>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</si>
  <si>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</si>
  <si>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</si>
  <si>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</si>
  <si>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</si>
  <si>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</si>
  <si>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</si>
  <si>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</si>
  <si>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</si>
  <si>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</si>
  <si>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</si>
  <si>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</si>
  <si>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</si>
  <si>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</si>
  <si>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</si>
  <si>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</si>
  <si>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</si>
  <si>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</si>
  <si>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</si>
  <si>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</si>
  <si>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</si>
  <si>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</si>
  <si>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</si>
  <si>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</si>
  <si>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</si>
  <si>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</si>
  <si>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</si>
  <si>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</si>
  <si>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</si>
  <si>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</si>
  <si>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</si>
  <si>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</si>
  <si>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</si>
  <si>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</si>
  <si>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</si>
  <si>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</si>
  <si>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</si>
  <si>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</si>
  <si>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</si>
  <si>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</si>
  <si>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</si>
  <si>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</si>
  <si>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</si>
  <si>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</si>
  <si>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</si>
  <si>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</si>
  <si>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</si>
  <si>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</si>
  <si>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</si>
  <si>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</si>
  <si>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</si>
  <si>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</si>
  <si>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</si>
  <si>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</si>
  <si>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</si>
  <si>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</si>
  <si>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</si>
  <si>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</si>
  <si>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</si>
  <si>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</si>
  <si>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</si>
  <si>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</si>
  <si>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</si>
  <si>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</si>
  <si>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</si>
  <si>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</si>
  <si>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</si>
  <si>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</si>
  <si>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</si>
  <si>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</si>
  <si>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</si>
  <si>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</si>
  <si>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</si>
  <si>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</si>
  <si>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</si>
  <si>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</si>
  <si>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</si>
  <si>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</si>
  <si>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</si>
  <si>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</si>
  <si>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</si>
  <si>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</si>
  <si>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</si>
  <si>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</si>
  <si>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</si>
  <si>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</si>
  <si>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</si>
  <si>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</si>
  <si>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</si>
  <si>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</si>
  <si>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</si>
  <si>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</si>
  <si>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</si>
  <si>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</si>
  <si>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</si>
  <si>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</si>
  <si>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</si>
  <si>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</si>
  <si>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</si>
  <si>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</si>
  <si>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</si>
  <si>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</si>
  <si>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</si>
  <si>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</si>
  <si>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</si>
  <si>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</si>
  <si>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</si>
  <si>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</si>
  <si>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</si>
  <si>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</si>
  <si>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</si>
  <si>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</si>
  <si>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</si>
  <si>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</si>
  <si>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</si>
  <si>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</si>
  <si>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</si>
  <si>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</si>
  <si>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</si>
  <si>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</si>
  <si>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</si>
  <si>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</si>
  <si>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</si>
  <si>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</si>
  <si>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</si>
  <si>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</si>
  <si>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</si>
  <si>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</si>
  <si>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</si>
  <si>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</si>
  <si>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</si>
  <si>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</si>
  <si>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</si>
  <si>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</si>
  <si>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</si>
  <si>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</si>
  <si>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</si>
  <si>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</si>
  <si>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</si>
  <si>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</si>
  <si>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</si>
  <si>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</si>
  <si>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</si>
  <si>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</si>
  <si>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</si>
  <si>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</si>
  <si>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</si>
  <si>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</si>
  <si>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</si>
  <si>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</si>
  <si>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</si>
  <si>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</si>
  <si>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</si>
  <si>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</si>
  <si>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</si>
  <si>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</si>
  <si>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</si>
  <si>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</si>
  <si>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</si>
  <si>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</si>
  <si>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</si>
  <si>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</si>
  <si>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</si>
  <si>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</si>
  <si>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</si>
  <si>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</si>
  <si>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</si>
  <si>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</si>
  <si>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</si>
  <si>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</si>
  <si>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</si>
  <si>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</si>
  <si>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</si>
  <si>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</si>
  <si>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</si>
  <si>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</si>
  <si>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</si>
  <si>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</si>
  <si>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</si>
  <si>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</si>
  <si>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</si>
  <si>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</si>
  <si>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</si>
  <si>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</si>
  <si>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</si>
  <si>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</si>
  <si>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</si>
  <si>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</si>
  <si>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</si>
  <si>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</si>
  <si>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</si>
  <si>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</si>
  <si>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</si>
  <si>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</si>
  <si>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</si>
  <si>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</si>
  <si>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</si>
  <si>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</si>
  <si>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</si>
  <si>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</si>
  <si>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</si>
  <si>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</si>
  <si>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</si>
  <si>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</si>
  <si>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</si>
  <si>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</si>
  <si>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</si>
  <si>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</si>
  <si>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</si>
  <si>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</si>
  <si>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</si>
  <si>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</si>
  <si>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</si>
  <si>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</si>
  <si>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</si>
  <si>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</si>
  <si>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</si>
  <si>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</si>
  <si>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</si>
  <si>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</si>
  <si>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</si>
  <si>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</si>
  <si>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</si>
  <si>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</si>
  <si>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</si>
  <si>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</si>
  <si>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</si>
  <si>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</si>
  <si>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</si>
  <si>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</si>
  <si>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</si>
  <si>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</si>
  <si>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</si>
  <si>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</si>
  <si>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</si>
  <si>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</si>
  <si>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</si>
  <si>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</si>
  <si>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</si>
  <si>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</si>
  <si>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</si>
  <si>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</si>
  <si>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</si>
  <si>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</si>
  <si>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</si>
  <si>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</si>
  <si>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</si>
  <si>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</si>
  <si>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</si>
  <si>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</si>
  <si>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</si>
  <si>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</si>
  <si>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</si>
  <si>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</si>
  <si>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</si>
  <si>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</si>
  <si>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</si>
  <si>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</si>
  <si>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</si>
  <si>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</si>
  <si>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</si>
  <si>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</si>
  <si>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</si>
  <si>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</si>
  <si>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</si>
  <si>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</si>
  <si>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</si>
  <si>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</si>
  <si>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</si>
  <si>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</si>
  <si>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</si>
  <si>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</si>
  <si>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</si>
  <si>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</si>
  <si>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</si>
  <si>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</si>
  <si>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</si>
  <si>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</si>
  <si>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</si>
  <si>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</si>
  <si>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</si>
  <si>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</si>
  <si>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</si>
  <si>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</si>
  <si>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</si>
  <si>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</si>
  <si>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</si>
  <si>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</si>
  <si>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</si>
  <si>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</si>
  <si>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</si>
  <si>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</si>
  <si>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</si>
  <si>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</si>
  <si>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</si>
  <si>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</si>
  <si>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</si>
  <si>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</si>
  <si>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</si>
  <si>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</si>
  <si>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</si>
  <si>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</si>
  <si>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</si>
  <si>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</si>
  <si>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</si>
  <si>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</si>
  <si>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</si>
  <si>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</si>
  <si>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</si>
  <si>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</si>
  <si>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</si>
  <si>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</si>
  <si>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</si>
  <si>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</si>
  <si>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</si>
  <si>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</si>
  <si>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</si>
  <si>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</si>
  <si>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</si>
  <si>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</si>
  <si>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</si>
  <si>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</si>
  <si>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</si>
  <si>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</si>
  <si>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</si>
  <si>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</si>
  <si>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</si>
  <si>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</si>
  <si>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</si>
  <si>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</si>
  <si>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</si>
  <si>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</si>
  <si>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</si>
  <si>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</si>
  <si>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</si>
  <si>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</si>
  <si>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</si>
  <si>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</si>
  <si>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</si>
  <si>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</si>
  <si>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</si>
  <si>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</si>
  <si>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</si>
  <si>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</si>
  <si>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</si>
  <si>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</si>
  <si>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</si>
  <si>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</si>
  <si>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</si>
  <si>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</si>
  <si>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</si>
  <si>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</si>
  <si>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</si>
  <si>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</si>
  <si>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</si>
  <si>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</si>
  <si>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</si>
  <si>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</si>
  <si>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</si>
  <si>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</si>
  <si>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</si>
  <si>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</si>
  <si>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</si>
  <si>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</si>
  <si>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</si>
  <si>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</si>
  <si>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</si>
  <si>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</si>
  <si>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</si>
  <si>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</si>
  <si>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</si>
  <si>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</si>
  <si>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</si>
  <si>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</si>
  <si>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</si>
  <si>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</si>
  <si>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</si>
  <si>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</si>
  <si>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</si>
  <si>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</si>
  <si>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</si>
  <si>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</si>
  <si>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</si>
  <si>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</si>
  <si>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</si>
  <si>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</si>
  <si>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</si>
  <si>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</si>
  <si>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</si>
  <si>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</si>
  <si>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</si>
  <si>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</si>
  <si>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</si>
  <si>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</si>
  <si>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</si>
  <si>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</si>
  <si>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</si>
  <si>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</si>
  <si>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</si>
  <si>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</si>
  <si>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</si>
  <si>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</si>
  <si>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</si>
  <si>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</si>
  <si>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</si>
  <si>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</si>
  <si>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</si>
  <si>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</si>
  <si>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</si>
  <si>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</si>
  <si>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</si>
  <si>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</si>
  <si>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</si>
  <si>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</si>
  <si>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</si>
  <si>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</si>
  <si>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</si>
  <si>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</si>
  <si>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</si>
  <si>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</si>
  <si>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</si>
  <si>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</si>
  <si>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</si>
  <si>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</si>
  <si>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</si>
  <si>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</si>
  <si>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</si>
  <si>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</si>
  <si>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</si>
  <si>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</si>
  <si>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</si>
  <si>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</si>
  <si>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</si>
  <si>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</si>
  <si>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</si>
  <si>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</si>
  <si>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</si>
  <si>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</si>
  <si>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</si>
  <si>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</si>
  <si>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</si>
  <si>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</si>
  <si>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</si>
  <si>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</si>
  <si>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</si>
  <si>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</si>
  <si>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</si>
  <si>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</si>
  <si>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</si>
  <si>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</si>
  <si>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</si>
  <si>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</si>
  <si>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</si>
  <si>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</si>
  <si>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</si>
  <si>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</si>
  <si>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</si>
  <si>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</si>
  <si>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</si>
  <si>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</si>
  <si>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</si>
  <si>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</si>
  <si>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</si>
  <si>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</si>
  <si>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</si>
  <si>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</si>
  <si>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</si>
  <si>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</si>
  <si>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</si>
  <si>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</si>
  <si>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</si>
  <si>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</si>
  <si>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</si>
  <si>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</si>
  <si>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</si>
  <si>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</si>
  <si>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</si>
  <si>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</si>
  <si>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</si>
  <si>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</si>
  <si>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</si>
  <si>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</si>
  <si>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</si>
  <si>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</si>
  <si>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</si>
  <si>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</si>
  <si>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</si>
  <si>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</si>
  <si>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</si>
  <si>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</si>
  <si>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</si>
  <si>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</si>
  <si>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</si>
  <si>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</si>
  <si>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</si>
  <si>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</si>
  <si>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</si>
  <si>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</si>
  <si>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</si>
  <si>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</si>
  <si>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</si>
  <si>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</si>
  <si>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</si>
  <si>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</si>
  <si>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</si>
  <si>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</si>
  <si>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</si>
  <si>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</si>
  <si>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</si>
  <si>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</si>
  <si>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</si>
  <si>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</si>
  <si>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</si>
  <si>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</si>
  <si>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</si>
  <si>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</si>
  <si>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</si>
  <si>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</si>
  <si>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</si>
  <si>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</si>
  <si>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</si>
  <si>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</si>
  <si>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</si>
  <si>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</si>
  <si>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</si>
  <si>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</si>
  <si>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</si>
  <si>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</si>
  <si>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</si>
  <si>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</si>
  <si>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</si>
  <si>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</si>
  <si>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</si>
  <si>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</si>
  <si>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</si>
  <si>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</si>
  <si>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</si>
  <si>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</si>
  <si>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</si>
  <si>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</si>
  <si>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</si>
  <si>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</si>
  <si>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</si>
  <si>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</si>
  <si>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</si>
  <si>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</si>
  <si>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</si>
  <si>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</si>
  <si>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</si>
  <si>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</si>
  <si>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</si>
  <si>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</si>
  <si>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</si>
  <si>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</si>
  <si>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</si>
  <si>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</si>
  <si>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</si>
  <si>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</si>
  <si>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</si>
  <si>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</si>
  <si>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</si>
  <si>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</si>
  <si>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</si>
  <si>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</si>
  <si>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</si>
  <si>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</si>
  <si>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</si>
  <si>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</si>
  <si>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</si>
  <si>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</si>
  <si>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</si>
  <si>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</si>
  <si>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</si>
  <si>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</si>
  <si>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</si>
  <si>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</si>
  <si>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</si>
  <si>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</si>
  <si>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</si>
  <si>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</si>
  <si>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</si>
  <si>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</si>
  <si>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</si>
  <si>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</si>
  <si>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</si>
  <si>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</si>
  <si>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</si>
  <si>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</si>
  <si>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</si>
  <si>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</si>
  <si>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</si>
  <si>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</si>
  <si>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</si>
  <si>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</si>
  <si>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</si>
  <si>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</si>
  <si>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</si>
  <si>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</si>
  <si>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</si>
  <si>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</si>
  <si>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</si>
  <si>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</si>
  <si>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</si>
  <si>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</si>
  <si>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</si>
  <si>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</si>
  <si>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</si>
  <si>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</si>
  <si>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</si>
  <si>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</si>
  <si>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</si>
  <si>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</si>
  <si>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</si>
  <si>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</si>
  <si>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</si>
  <si>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</si>
  <si>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</si>
  <si>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</si>
  <si>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</si>
  <si>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</si>
  <si>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</si>
  <si>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</si>
  <si>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</si>
  <si>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</si>
  <si>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</si>
  <si>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</si>
  <si>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</si>
  <si>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</si>
  <si>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</si>
  <si>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</si>
  <si>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</si>
  <si>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</si>
  <si>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</si>
  <si>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</si>
  <si>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</si>
  <si>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</si>
  <si>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</si>
  <si>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</si>
  <si>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</si>
  <si>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</si>
  <si>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</si>
  <si>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</si>
  <si>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</si>
  <si>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</si>
  <si>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</si>
  <si>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</si>
  <si>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</si>
  <si>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</si>
  <si>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</si>
  <si>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</si>
  <si>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</si>
  <si>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</si>
  <si>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</si>
  <si>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</si>
  <si>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</si>
  <si>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</si>
  <si>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</si>
  <si>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</si>
  <si>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</si>
  <si>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</si>
  <si>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</si>
  <si>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</si>
  <si>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</si>
  <si>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</si>
  <si>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</si>
  <si>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</si>
  <si>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</si>
  <si>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</si>
  <si>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</si>
  <si>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</si>
  <si>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</si>
  <si>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</si>
  <si>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</si>
  <si>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</si>
  <si>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</si>
  <si>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</si>
  <si>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</si>
  <si>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</si>
  <si>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</si>
  <si>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</si>
  <si>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</si>
  <si>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</si>
  <si>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</si>
  <si>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</si>
  <si>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</si>
  <si>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</si>
  <si>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</si>
  <si>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</si>
  <si>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</si>
  <si>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</si>
  <si>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</si>
  <si>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</si>
  <si>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</si>
  <si>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</si>
  <si>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</si>
  <si>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</si>
  <si>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</si>
  <si>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</si>
  <si>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</si>
  <si>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</si>
  <si>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</si>
  <si>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</si>
  <si>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</si>
  <si>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</si>
  <si>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</si>
  <si>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</si>
  <si>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</si>
  <si>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</si>
  <si>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</si>
  <si>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</si>
  <si>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</si>
  <si>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</si>
  <si>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</si>
  <si>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</si>
  <si>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</si>
  <si>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</si>
  <si>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</si>
  <si>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</si>
  <si>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</si>
  <si>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</si>
  <si>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</si>
  <si>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</si>
  <si>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</si>
  <si>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</si>
  <si>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</si>
  <si>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</si>
  <si>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</si>
  <si>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</si>
  <si>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</si>
  <si>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</si>
  <si>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</si>
  <si>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</si>
  <si>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</si>
  <si>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</si>
  <si>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</si>
  <si>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</si>
  <si>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</si>
  <si>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</si>
  <si>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</si>
  <si>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</si>
  <si>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</si>
  <si>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</si>
  <si>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</si>
  <si>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</si>
  <si>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</si>
  <si>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</si>
  <si>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</si>
  <si>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</si>
  <si>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</si>
  <si>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</si>
  <si>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</si>
  <si>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</si>
  <si>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</si>
  <si>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</si>
  <si>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</si>
  <si>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</si>
  <si>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</si>
  <si>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</si>
  <si>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</si>
  <si>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</si>
  <si>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</si>
  <si>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</si>
  <si>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</si>
  <si>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</si>
  <si>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</si>
  <si>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</si>
  <si>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</si>
  <si>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</si>
  <si>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</si>
  <si>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</si>
  <si>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</si>
  <si>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</si>
  <si>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</si>
  <si>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</si>
  <si>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</si>
  <si>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</si>
  <si>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</si>
  <si>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</si>
  <si>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</si>
  <si>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</si>
  <si>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</si>
  <si>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</si>
  <si>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</si>
  <si>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</si>
  <si>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</si>
  <si>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</si>
  <si>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</si>
  <si>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</si>
  <si>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</si>
  <si>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</si>
  <si>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</si>
  <si>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</si>
  <si>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</si>
  <si>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</si>
  <si>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</si>
  <si>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</si>
  <si>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</si>
  <si>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</si>
  <si>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</si>
  <si>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</si>
  <si>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</si>
  <si>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</si>
  <si>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</si>
  <si>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</si>
  <si>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</si>
  <si>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</si>
  <si>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</si>
  <si>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</si>
  <si>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</si>
  <si>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</si>
  <si>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</si>
  <si>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</si>
  <si>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</si>
  <si>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</si>
  <si>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</si>
  <si>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</si>
  <si>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</si>
  <si>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</si>
  <si>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</si>
  <si>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</si>
  <si>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</si>
  <si>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</si>
  <si>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</si>
  <si>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</si>
  <si>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</si>
  <si>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</si>
  <si>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</si>
  <si>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</si>
  <si>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</si>
  <si>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</si>
  <si>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</si>
  <si>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</si>
  <si>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</si>
  <si>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</si>
  <si>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</si>
  <si>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</si>
  <si>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</si>
  <si>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</si>
  <si>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</si>
  <si>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</si>
  <si>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</si>
  <si>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</si>
  <si>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</si>
  <si>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</si>
  <si>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</si>
  <si>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</si>
  <si>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</si>
  <si>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</si>
  <si>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</si>
  <si>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</si>
  <si>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</si>
  <si>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</si>
  <si>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</si>
  <si>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</si>
  <si>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</si>
  <si>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</si>
  <si>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</si>
  <si>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</si>
  <si>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</si>
  <si>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</si>
  <si>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</si>
  <si>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</si>
  <si>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</si>
  <si>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</si>
  <si>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</si>
  <si>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</si>
  <si>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</si>
  <si>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</si>
  <si>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</si>
  <si>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</si>
  <si>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</si>
  <si>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</si>
  <si>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</si>
  <si>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</si>
  <si>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</si>
  <si>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</si>
  <si>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</si>
  <si>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</si>
  <si>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</si>
  <si>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</si>
  <si>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</si>
  <si>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</si>
  <si>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</si>
  <si>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</si>
  <si>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</si>
  <si>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</si>
  <si>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</si>
  <si>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</si>
  <si>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</si>
  <si>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</si>
  <si>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</si>
  <si>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</si>
  <si>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</si>
  <si>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</si>
  <si>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</si>
  <si>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</si>
  <si>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</si>
  <si>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</si>
  <si>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</si>
  <si>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</si>
  <si>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</si>
  <si>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</si>
  <si>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</si>
  <si>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</si>
  <si>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</si>
  <si>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</si>
  <si>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</si>
  <si>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</si>
  <si>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</si>
  <si>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</si>
  <si>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</si>
  <si>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</si>
  <si>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</si>
  <si>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</si>
  <si>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</si>
  <si>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</si>
  <si>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</si>
  <si>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</si>
  <si>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</si>
  <si>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</si>
  <si>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</si>
  <si>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</si>
  <si>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</si>
  <si>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</si>
  <si>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</si>
  <si>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</si>
  <si>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</si>
  <si>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</si>
  <si>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</si>
  <si>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</si>
  <si>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</si>
  <si>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</si>
  <si>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</si>
  <si>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</si>
  <si>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</si>
  <si>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</si>
  <si>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</si>
  <si>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</si>
  <si>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</si>
  <si>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</si>
  <si>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</si>
  <si>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</si>
  <si>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</si>
  <si>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</si>
  <si>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</si>
  <si>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</si>
  <si>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</si>
  <si>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</si>
  <si>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</si>
  <si>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</si>
  <si>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</si>
  <si>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</si>
  <si>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</si>
  <si>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</si>
  <si>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</si>
  <si>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</si>
  <si>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</si>
  <si>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</si>
  <si>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</si>
  <si>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</si>
  <si>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</si>
  <si>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</si>
  <si>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</si>
  <si>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</si>
  <si>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</si>
  <si>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</si>
  <si>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</si>
  <si>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</si>
  <si>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</si>
  <si>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</si>
  <si>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</si>
  <si>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</si>
  <si>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</si>
  <si>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</si>
  <si>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</si>
  <si>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</si>
  <si>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</si>
  <si>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</si>
  <si>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</si>
  <si>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</si>
  <si>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</si>
  <si>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</si>
  <si>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</si>
  <si>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</si>
  <si>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</si>
  <si>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</si>
  <si>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</si>
  <si>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</si>
  <si>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</si>
  <si>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</si>
  <si>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</si>
  <si>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</si>
  <si>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</si>
  <si>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</si>
  <si>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</si>
  <si>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</si>
  <si>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</si>
  <si>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</si>
  <si>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</si>
  <si>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</si>
  <si>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</si>
  <si>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</si>
  <si>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</si>
  <si>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</si>
  <si>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</si>
  <si>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</si>
  <si>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</si>
  <si>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</si>
  <si>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</si>
  <si>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</si>
  <si>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</si>
  <si>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</si>
  <si>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</si>
  <si>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</si>
  <si>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</si>
  <si>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</si>
  <si>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</si>
  <si>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</si>
  <si>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</si>
  <si>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</si>
  <si>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</si>
  <si>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</si>
  <si>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</si>
  <si>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</si>
  <si>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</si>
  <si>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</si>
  <si>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</si>
  <si>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</si>
  <si>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</si>
  <si>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</si>
  <si>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</si>
  <si>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</si>
  <si>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</si>
  <si>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</si>
  <si>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</si>
  <si>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</si>
  <si>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</si>
  <si>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</si>
  <si>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</si>
  <si>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</si>
  <si>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</si>
  <si>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</si>
  <si>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</si>
  <si>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</si>
  <si>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</si>
  <si>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</si>
  <si>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</si>
  <si>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</si>
  <si>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</si>
  <si>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</si>
  <si>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</si>
  <si>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</si>
  <si>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</si>
  <si>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</si>
  <si>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</si>
  <si>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</si>
  <si>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</si>
  <si>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</si>
  <si>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</si>
  <si>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</si>
  <si>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</si>
  <si>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</si>
  <si>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</si>
  <si>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</si>
  <si>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</si>
  <si>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</si>
  <si>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</si>
  <si>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</si>
  <si>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</si>
  <si>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</si>
  <si>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</si>
  <si>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</si>
  <si>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</si>
  <si>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</si>
  <si>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</si>
  <si>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</si>
  <si>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</si>
  <si>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</si>
  <si>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</si>
  <si>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</si>
  <si>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</si>
  <si>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</si>
  <si>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</si>
  <si>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</si>
  <si>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</si>
  <si>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</si>
  <si>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</si>
  <si>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</si>
  <si>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</si>
  <si>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</si>
  <si>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</si>
  <si>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</si>
  <si>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</si>
  <si>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</si>
  <si>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</si>
  <si>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</si>
  <si>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</si>
  <si>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</si>
  <si>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</si>
  <si>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</si>
  <si>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</si>
  <si>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</si>
  <si>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</si>
  <si>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</si>
  <si>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</si>
  <si>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</si>
  <si>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</si>
  <si>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</si>
  <si>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</si>
  <si>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</si>
  <si>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</si>
  <si>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</si>
  <si>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</si>
  <si>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</si>
  <si>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</si>
  <si>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</si>
  <si>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</si>
  <si>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</si>
  <si>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</si>
  <si>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</si>
  <si>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</si>
  <si>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</si>
  <si>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</si>
  <si>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</si>
  <si>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</si>
  <si>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</si>
  <si>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</si>
  <si>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</si>
  <si>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</si>
  <si>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</si>
  <si>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</si>
  <si>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</si>
  <si>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</si>
  <si>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</si>
  <si>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</si>
  <si>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</si>
  <si>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</si>
  <si>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</si>
  <si>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</si>
  <si>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</si>
  <si>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</si>
  <si>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</si>
  <si>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</si>
  <si>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</si>
  <si>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</si>
  <si>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</si>
  <si>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</si>
  <si>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</si>
  <si>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</si>
  <si>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</si>
  <si>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</si>
  <si>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</si>
  <si>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</si>
  <si>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</si>
  <si>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</si>
  <si>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</si>
  <si>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</si>
  <si>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</si>
  <si>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</si>
  <si>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</si>
  <si>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</si>
  <si>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</si>
  <si>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</si>
  <si>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</si>
  <si>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</si>
  <si>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</si>
  <si>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</si>
  <si>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</si>
  <si>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</si>
  <si>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</si>
  <si>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</si>
  <si>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</si>
  <si>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</si>
  <si>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</si>
  <si>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</si>
  <si>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</si>
  <si>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</si>
  <si>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</si>
  <si>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</si>
  <si>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</si>
  <si>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</si>
  <si>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</si>
  <si>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</si>
  <si>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</si>
  <si>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</si>
  <si>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</si>
  <si>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</si>
  <si>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</si>
  <si>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</si>
  <si>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</si>
  <si>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</si>
  <si>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</si>
  <si>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</si>
  <si>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</si>
  <si>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</si>
  <si>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</si>
  <si>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</si>
  <si>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</si>
  <si>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</si>
  <si>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</si>
  <si>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</si>
  <si>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</si>
  <si>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</si>
  <si>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</si>
  <si>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</si>
  <si>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</si>
  <si>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</si>
  <si>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</si>
  <si>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</si>
  <si>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</si>
  <si>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</si>
  <si>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</si>
  <si>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</si>
  <si>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</si>
  <si>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</si>
  <si>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</si>
  <si>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</si>
  <si>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</si>
  <si>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</si>
  <si>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</si>
  <si>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</si>
  <si>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</si>
  <si>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</si>
  <si>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</si>
  <si>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</si>
  <si>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</si>
  <si>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</si>
  <si>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</si>
  <si>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</si>
  <si>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</si>
  <si>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</si>
  <si>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</si>
  <si>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</si>
  <si>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</si>
  <si>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</si>
  <si>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</si>
  <si>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</si>
  <si>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</si>
  <si>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</si>
  <si>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</si>
  <si>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</si>
  <si>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</si>
  <si>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</si>
  <si>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</si>
  <si>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</si>
  <si>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</si>
  <si>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</si>
  <si>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</si>
  <si>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</si>
  <si>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</si>
  <si>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</si>
  <si>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</si>
  <si>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</si>
  <si>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</si>
  <si>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</si>
  <si>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</si>
  <si>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</si>
  <si>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</si>
  <si>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</si>
  <si>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</si>
  <si>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</si>
  <si>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</si>
  <si>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</si>
  <si>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</si>
  <si>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</si>
  <si>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</si>
  <si>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</si>
  <si>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</si>
  <si>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</si>
  <si>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</si>
  <si>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</si>
  <si>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</si>
  <si>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</si>
  <si>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</si>
  <si>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</si>
  <si>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</si>
  <si>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</si>
  <si>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</si>
  <si>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</si>
  <si>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</si>
  <si>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</si>
  <si>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</si>
  <si>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</si>
  <si>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</si>
  <si>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</si>
  <si>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</si>
  <si>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</si>
  <si>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</si>
  <si>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</si>
  <si>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</si>
  <si>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</si>
  <si>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</si>
  <si>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</si>
  <si>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</si>
  <si>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</si>
  <si>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</si>
  <si>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</si>
  <si>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</si>
  <si>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</si>
  <si>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</si>
  <si>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</si>
  <si>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</si>
  <si>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</si>
  <si>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</si>
  <si>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</si>
  <si>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</si>
  <si>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</si>
  <si>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</si>
  <si>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</si>
  <si>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</si>
  <si>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</si>
  <si>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</si>
  <si>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</si>
  <si>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</si>
  <si>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</si>
  <si>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</si>
  <si>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</si>
  <si>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</si>
  <si>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</si>
  <si>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</si>
  <si>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</si>
  <si>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</si>
  <si>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</si>
  <si>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</si>
  <si>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</si>
  <si>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</si>
  <si>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</si>
  <si>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</si>
  <si>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</si>
  <si>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</si>
  <si>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</si>
  <si>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</si>
  <si>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</si>
  <si>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</si>
  <si>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</si>
  <si>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</si>
  <si>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</si>
  <si>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</si>
  <si>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</si>
  <si>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</si>
  <si>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</si>
  <si>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</si>
  <si>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</si>
  <si>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</si>
  <si>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</si>
  <si>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</si>
  <si>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</si>
  <si>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</si>
  <si>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</si>
  <si>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</si>
  <si>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</si>
  <si>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</si>
  <si>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</si>
  <si>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</si>
  <si>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</si>
  <si>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</si>
  <si>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</si>
  <si>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</si>
  <si>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</si>
  <si>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</si>
  <si>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</si>
  <si>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</si>
  <si>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</si>
  <si>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</si>
  <si>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</si>
  <si>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</si>
  <si>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</si>
  <si>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</si>
  <si>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</si>
  <si>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</si>
  <si>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</si>
  <si>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</si>
  <si>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</si>
  <si>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</si>
  <si>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</si>
  <si>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</si>
  <si>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</si>
  <si>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</si>
  <si>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</si>
  <si>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</si>
  <si>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</si>
  <si>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</si>
  <si>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</si>
  <si>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</si>
  <si>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</si>
  <si>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</si>
  <si>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</si>
  <si>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</si>
  <si>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</si>
  <si>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</si>
  <si>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</si>
  <si>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</si>
  <si>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</si>
  <si>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</si>
  <si>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</si>
  <si>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</si>
  <si>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</si>
  <si>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</si>
  <si>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</si>
  <si>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</si>
  <si>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</si>
  <si>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</si>
  <si>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</si>
  <si>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</si>
  <si>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</si>
  <si>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</si>
  <si>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</si>
  <si>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</si>
  <si>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</si>
  <si>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</si>
  <si>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</si>
  <si>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</si>
  <si>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</si>
  <si>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</si>
  <si>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</si>
  <si>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</si>
  <si>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</si>
  <si>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</si>
  <si>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</si>
  <si>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</si>
  <si>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</si>
  <si>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</si>
  <si>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</si>
  <si>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</si>
  <si>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</si>
  <si>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</si>
  <si>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</si>
  <si>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</si>
  <si>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</si>
  <si>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</si>
  <si>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</si>
  <si>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</si>
  <si>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</si>
  <si>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</si>
  <si>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</si>
  <si>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</si>
  <si>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</si>
  <si>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</si>
  <si>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</si>
  <si>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</si>
  <si>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</si>
  <si>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</si>
  <si>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</si>
  <si>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</si>
  <si>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</si>
  <si>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</si>
  <si>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</si>
  <si>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</si>
  <si>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</si>
  <si>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</si>
  <si>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</si>
  <si>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</si>
  <si>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</si>
  <si>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</si>
  <si>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</si>
  <si>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</si>
  <si>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</si>
  <si>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</si>
  <si>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</si>
  <si>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</si>
  <si>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</si>
  <si>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</si>
  <si>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</si>
  <si>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</si>
  <si>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</si>
  <si>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</si>
  <si>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</si>
  <si>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</si>
  <si>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</si>
  <si>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</si>
  <si>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</si>
  <si>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</si>
  <si>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</si>
  <si>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</si>
  <si>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</si>
  <si>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</si>
  <si>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</si>
  <si>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</si>
  <si>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</si>
  <si>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</si>
  <si>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</si>
  <si>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</si>
  <si>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</si>
  <si>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</si>
  <si>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</si>
  <si>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</si>
  <si>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</si>
  <si>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</si>
  <si>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</si>
  <si>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</si>
  <si>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</si>
  <si>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</si>
  <si>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</si>
  <si>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</si>
  <si>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</si>
  <si>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</si>
  <si>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</si>
  <si>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</si>
  <si>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</si>
  <si>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</si>
  <si>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</si>
  <si>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</si>
  <si>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</si>
  <si>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</si>
  <si>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</si>
  <si>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</si>
  <si>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</si>
  <si>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</si>
  <si>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</si>
  <si>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</si>
  <si>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</si>
  <si>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</si>
  <si>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</si>
  <si>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</si>
  <si>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</si>
  <si>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</si>
  <si>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</si>
  <si>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</si>
  <si>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</si>
  <si>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</si>
  <si>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</si>
  <si>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</si>
  <si>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</si>
  <si>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</si>
  <si>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</si>
  <si>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</si>
  <si>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</si>
  <si>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</si>
  <si>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</si>
  <si>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</si>
  <si>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</si>
  <si>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</si>
  <si>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</si>
  <si>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</si>
  <si>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</si>
  <si>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</si>
  <si>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</si>
  <si>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</si>
  <si>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</si>
  <si>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</si>
  <si>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</si>
  <si>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</si>
  <si>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</si>
  <si>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</si>
  <si>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</si>
  <si>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</si>
  <si>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</si>
  <si>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</si>
  <si>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</si>
  <si>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</si>
  <si>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</si>
  <si>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</si>
  <si>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</si>
  <si>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</si>
  <si>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</si>
  <si>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</si>
  <si>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</si>
  <si>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</si>
  <si>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</si>
  <si>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</si>
  <si>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</si>
  <si>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</si>
  <si>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</si>
  <si>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</si>
  <si>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</si>
  <si>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</si>
  <si>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</si>
  <si>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</si>
  <si>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</si>
  <si>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</si>
  <si>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</si>
  <si>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</si>
  <si>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</si>
  <si>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</si>
  <si>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</si>
  <si>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</si>
  <si>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</si>
  <si>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</si>
  <si>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</si>
  <si>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</si>
  <si>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</si>
  <si>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</si>
  <si>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</si>
  <si>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</si>
  <si>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</si>
  <si>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</si>
  <si>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</si>
  <si>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</si>
  <si>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</si>
  <si>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</si>
  <si>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</si>
  <si>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</si>
  <si>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</si>
  <si>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</si>
  <si>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</si>
  <si>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</si>
  <si>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</si>
  <si>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</si>
  <si>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</si>
  <si>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</si>
  <si>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</si>
  <si>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</si>
  <si>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</si>
  <si>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</si>
  <si>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</si>
  <si>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</si>
  <si>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</si>
  <si>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</si>
  <si>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</si>
  <si>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</si>
  <si>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</si>
  <si>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</si>
  <si>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</si>
  <si>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</si>
  <si>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</si>
  <si>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</si>
  <si>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</si>
  <si>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</si>
  <si>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</si>
  <si>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</si>
  <si>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</si>
  <si>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</si>
  <si>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</si>
  <si>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</si>
  <si>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</si>
  <si>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</si>
  <si>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</si>
  <si>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</si>
  <si>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</si>
  <si>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</si>
  <si>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</si>
  <si>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</si>
  <si>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</si>
  <si>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</si>
  <si>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</si>
  <si>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</si>
  <si>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</si>
  <si>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</si>
  <si>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</si>
  <si>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</si>
  <si>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</si>
  <si>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</si>
  <si>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</si>
  <si>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</si>
  <si>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</si>
  <si>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</si>
  <si>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</si>
  <si>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</si>
  <si>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</si>
  <si>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</si>
  <si>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</si>
  <si>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</si>
  <si>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</si>
  <si>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</si>
  <si>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</si>
  <si>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</si>
  <si>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</si>
  <si>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</si>
  <si>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</si>
  <si>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</si>
  <si>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</si>
  <si>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</si>
  <si>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</si>
  <si>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</si>
  <si>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</si>
  <si>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</si>
  <si>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</si>
  <si>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</si>
  <si>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</si>
  <si>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</si>
  <si>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</si>
  <si>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</si>
  <si>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</si>
  <si>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</si>
  <si>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</si>
  <si>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</si>
  <si>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</si>
  <si>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</si>
  <si>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</si>
  <si>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</si>
  <si>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</si>
  <si>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</si>
  <si>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</si>
  <si>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</si>
  <si>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</si>
  <si>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</si>
  <si>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</si>
  <si>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</si>
  <si>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</si>
  <si>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</si>
  <si>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</si>
  <si>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</si>
  <si>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</si>
  <si>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</si>
  <si>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</si>
  <si>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</si>
  <si>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</si>
  <si>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</si>
  <si>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</si>
  <si>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</si>
  <si>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</si>
  <si>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</si>
  <si>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</si>
  <si>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</si>
  <si>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</si>
  <si>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</si>
  <si>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</si>
  <si>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</si>
  <si>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</si>
  <si>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</si>
  <si>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</si>
  <si>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</si>
  <si>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</si>
  <si>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</si>
  <si>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</si>
  <si>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</si>
  <si>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</si>
  <si>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</si>
  <si>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</si>
  <si>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</si>
  <si>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</si>
  <si>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</si>
  <si>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</si>
  <si>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</si>
  <si>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</si>
  <si>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</si>
  <si>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</si>
  <si>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</si>
  <si>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</si>
  <si>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</si>
  <si>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</si>
  <si>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</si>
  <si>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</si>
  <si>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</si>
  <si>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</si>
  <si>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</si>
  <si>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</si>
  <si>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</si>
  <si>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</si>
  <si>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</si>
  <si>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</si>
  <si>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</si>
  <si>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</si>
  <si>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</si>
  <si>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</si>
  <si>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</si>
  <si>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</si>
  <si>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</si>
  <si>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</si>
  <si>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</si>
  <si>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</si>
  <si>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</si>
  <si>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</si>
  <si>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</si>
  <si>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</si>
  <si>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</si>
  <si>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</si>
  <si>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</si>
  <si>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</si>
  <si>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</si>
  <si>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</si>
  <si>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</si>
  <si>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</si>
  <si>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</si>
  <si>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</si>
  <si>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</si>
  <si>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</si>
  <si>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</si>
  <si>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</si>
  <si>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</si>
  <si>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</si>
  <si>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</si>
  <si>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</si>
  <si>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</si>
  <si>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</si>
  <si>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</si>
  <si>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</si>
  <si>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</si>
  <si>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</si>
  <si>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</si>
  <si>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</si>
  <si>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</si>
  <si>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</si>
  <si>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</si>
  <si>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</si>
  <si>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</si>
  <si>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</si>
  <si>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</si>
  <si>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</si>
  <si>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</si>
  <si>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</si>
  <si>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</si>
  <si>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</si>
  <si>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</si>
  <si>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</si>
  <si>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</si>
  <si>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</si>
  <si>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</si>
  <si>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</si>
  <si>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</si>
  <si>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</si>
  <si>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</si>
  <si>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</si>
  <si>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</si>
  <si>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</si>
  <si>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</si>
  <si>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</si>
  <si>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</si>
  <si>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</si>
  <si>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</si>
  <si>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</si>
  <si>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</si>
  <si>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</si>
  <si>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</si>
  <si>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</si>
  <si>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</si>
  <si>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</si>
  <si>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</si>
  <si>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</si>
  <si>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</si>
  <si>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</si>
  <si>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</si>
  <si>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</si>
  <si>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</si>
  <si>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</si>
  <si>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</si>
  <si>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</si>
  <si>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</si>
  <si>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</si>
  <si>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</si>
  <si>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</si>
  <si>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</si>
  <si>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</si>
  <si>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</si>
  <si>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</si>
  <si>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</si>
  <si>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</si>
  <si>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</si>
  <si>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</si>
  <si>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</si>
  <si>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</si>
  <si>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</si>
  <si>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</si>
  <si>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</si>
  <si>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</si>
  <si>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</si>
  <si>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</si>
  <si>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</si>
  <si>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</si>
  <si>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</si>
  <si>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</si>
  <si>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</si>
  <si>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</si>
  <si>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</si>
  <si>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</si>
  <si>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</si>
  <si>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</si>
  <si>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</si>
  <si>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</si>
  <si>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</si>
  <si>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</si>
  <si>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</si>
  <si>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</si>
  <si>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</si>
  <si>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</si>
  <si>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</si>
  <si>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</si>
  <si>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</si>
  <si>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</si>
  <si>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</si>
  <si>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</si>
  <si>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</si>
  <si>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</si>
  <si>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</si>
  <si>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</si>
  <si>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</si>
  <si>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</si>
  <si>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</si>
  <si>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</si>
  <si>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</si>
  <si>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</si>
  <si>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</si>
  <si>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</si>
  <si>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</si>
  <si>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</si>
  <si>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</si>
  <si>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</si>
  <si>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</si>
  <si>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</si>
  <si>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</si>
  <si>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</si>
  <si>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</si>
  <si>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</si>
  <si>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</si>
  <si>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</si>
  <si>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</si>
  <si>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</si>
  <si>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</si>
  <si>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</si>
  <si>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</si>
  <si>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</si>
  <si>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</si>
  <si>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</si>
  <si>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</si>
  <si>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</si>
  <si>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</si>
  <si>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</si>
  <si>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</si>
  <si>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</si>
  <si>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</si>
  <si>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</si>
  <si>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</si>
  <si>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</si>
  <si>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</si>
  <si>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</si>
  <si>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</si>
  <si>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</si>
  <si>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</si>
  <si>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</si>
  <si>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</si>
  <si>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</si>
  <si>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</si>
  <si>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</si>
  <si>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</si>
  <si>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</si>
  <si>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</si>
  <si>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</si>
  <si>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</si>
  <si>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</si>
  <si>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</si>
  <si>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</si>
  <si>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</si>
  <si>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</si>
  <si>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</si>
  <si>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</si>
  <si>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</si>
  <si>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</si>
  <si>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</si>
  <si>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</si>
  <si>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</si>
  <si>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</si>
  <si>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</si>
  <si>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</si>
  <si>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</si>
  <si>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</si>
  <si>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</si>
  <si>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</si>
  <si>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</si>
  <si>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</si>
  <si>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</si>
  <si>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</si>
  <si>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</si>
  <si>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</si>
  <si>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</si>
  <si>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</si>
  <si>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</si>
  <si>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</si>
  <si>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</si>
  <si>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</si>
  <si>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</si>
  <si>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</si>
  <si>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</si>
  <si>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</si>
  <si>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</si>
  <si>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</si>
  <si>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</si>
  <si>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</si>
  <si>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</si>
  <si>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</si>
  <si>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</si>
  <si>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</si>
  <si>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</si>
  <si>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</si>
  <si>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</si>
  <si>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</si>
  <si>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</si>
  <si>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</si>
  <si>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</si>
  <si>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</si>
  <si>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</si>
  <si>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</si>
  <si>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</si>
  <si>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</si>
  <si>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</si>
  <si>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</si>
  <si>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</si>
  <si>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</si>
  <si>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</si>
  <si>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</si>
  <si>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</si>
  <si>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</si>
  <si>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</si>
  <si>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</si>
  <si>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</si>
  <si>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</si>
  <si>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</si>
  <si>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</si>
  <si>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</si>
  <si>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</si>
  <si>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</si>
  <si>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</si>
  <si>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</si>
  <si>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</si>
  <si>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</si>
  <si>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</si>
  <si>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</si>
  <si>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</si>
  <si>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</si>
  <si>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</si>
  <si>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</si>
  <si>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</si>
  <si>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</si>
  <si>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</si>
  <si>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</si>
  <si>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</si>
  <si>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</si>
  <si>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</si>
  <si>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</si>
  <si>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</si>
  <si>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</si>
  <si>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</si>
  <si>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</si>
  <si>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</si>
  <si>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</si>
  <si>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</si>
  <si>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</si>
  <si>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</si>
  <si>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</si>
  <si>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</si>
  <si>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</si>
  <si>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</si>
  <si>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</si>
  <si>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</si>
  <si>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</si>
  <si>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</si>
  <si>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</si>
  <si>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</si>
  <si>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</si>
  <si>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</si>
  <si>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</si>
  <si>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</si>
  <si>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</si>
  <si>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</si>
  <si>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</si>
  <si>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</si>
  <si>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</si>
  <si>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</si>
  <si>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</si>
  <si>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</si>
  <si>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</si>
  <si>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</si>
  <si>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</si>
  <si>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</si>
  <si>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</si>
  <si>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</si>
  <si>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</si>
  <si>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</si>
  <si>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</si>
  <si>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</si>
  <si>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</si>
  <si>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</si>
  <si>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</si>
  <si>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</si>
  <si>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</si>
  <si>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</si>
  <si>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</si>
  <si>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</si>
  <si>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</si>
  <si>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</si>
  <si>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</si>
  <si>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</si>
  <si>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</si>
  <si>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</si>
  <si>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</si>
  <si>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</si>
  <si>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</si>
  <si>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</si>
  <si>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</si>
  <si>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</si>
  <si>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</si>
  <si>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</si>
  <si>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</si>
  <si>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</si>
  <si>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</si>
  <si>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</si>
  <si>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</si>
  <si>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</si>
  <si>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</si>
  <si>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</si>
  <si>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</si>
  <si>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</si>
  <si>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</si>
  <si>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</si>
  <si>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</si>
  <si>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</si>
  <si>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</si>
  <si>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</si>
  <si>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</si>
  <si>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</si>
  <si>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</si>
  <si>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</si>
  <si>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</si>
  <si>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</si>
  <si>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</si>
  <si>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</si>
  <si>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</si>
  <si>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</si>
  <si>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</si>
  <si>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</si>
  <si>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</si>
  <si>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</si>
  <si>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</si>
  <si>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</si>
  <si>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</si>
  <si>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</si>
  <si>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</si>
  <si>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</si>
  <si>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</si>
  <si>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</si>
  <si>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</si>
  <si>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</si>
  <si>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</si>
  <si>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</si>
  <si>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</si>
  <si>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</si>
  <si>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</si>
  <si>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</si>
  <si>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</si>
  <si>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</si>
  <si>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</si>
  <si>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</si>
  <si>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</si>
  <si>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</si>
  <si>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</si>
  <si>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</si>
  <si>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</si>
  <si>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</si>
  <si>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</si>
  <si>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</si>
  <si>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</si>
  <si>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</si>
  <si>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</si>
  <si>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</si>
  <si>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</si>
  <si>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</si>
  <si>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</si>
  <si>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</si>
  <si>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</si>
  <si>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</si>
  <si>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</si>
  <si>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</si>
  <si>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</si>
  <si>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</si>
  <si>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</si>
  <si>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</si>
  <si>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</si>
  <si>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</si>
  <si>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</si>
  <si>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</si>
  <si>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</si>
  <si>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</si>
  <si>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</si>
  <si>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</si>
  <si>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</si>
  <si>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</si>
  <si>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</si>
  <si>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</si>
  <si>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</si>
  <si>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</si>
  <si>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</si>
  <si>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</si>
  <si>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</si>
  <si>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</si>
  <si>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</si>
  <si>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</si>
  <si>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</si>
  <si>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</si>
  <si>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</si>
  <si>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</si>
  <si>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</si>
  <si>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</si>
  <si>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</si>
  <si>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</si>
  <si>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</si>
  <si>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</si>
  <si>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</si>
  <si>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</si>
  <si>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</si>
  <si>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</si>
  <si>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</si>
  <si>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</si>
  <si>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</si>
  <si>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</si>
  <si>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</si>
  <si>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</si>
  <si>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</si>
  <si>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</si>
  <si>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</si>
  <si>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</si>
  <si>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</si>
  <si>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</si>
  <si>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</si>
  <si>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</si>
  <si>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</si>
  <si>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</si>
  <si>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</si>
  <si>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</si>
  <si>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</si>
  <si>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</si>
  <si>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</si>
  <si>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</si>
  <si>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</si>
  <si>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</si>
  <si>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</si>
  <si>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</si>
  <si>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</si>
  <si>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</si>
  <si>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</si>
  <si>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</si>
  <si>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</si>
  <si>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</si>
  <si>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</si>
  <si>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</si>
  <si>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</si>
  <si>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</si>
  <si>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</si>
  <si>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</si>
  <si>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</si>
  <si>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</si>
  <si>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</si>
  <si>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</si>
  <si>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</si>
  <si>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</si>
  <si>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</si>
  <si>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</si>
  <si>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</si>
  <si>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</si>
  <si>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</si>
  <si>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</si>
  <si>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</si>
  <si>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</si>
  <si>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</si>
  <si>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</si>
  <si>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</si>
  <si>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</si>
  <si>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</si>
  <si>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</si>
  <si>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</si>
  <si>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</si>
  <si>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</si>
  <si>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</si>
  <si>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</si>
  <si>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</si>
  <si>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</si>
  <si>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</si>
  <si>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</si>
  <si>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</si>
  <si>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</si>
  <si>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</si>
  <si>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</si>
  <si>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</si>
  <si>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</si>
  <si>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</si>
  <si>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</si>
  <si>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</si>
  <si>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</si>
  <si>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</si>
  <si>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</si>
  <si>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</si>
  <si>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</si>
  <si>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</si>
  <si>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</si>
  <si>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</si>
  <si>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</si>
  <si>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</si>
  <si>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</si>
  <si>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</si>
  <si>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</si>
  <si>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</si>
  <si>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</si>
  <si>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</si>
  <si>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</si>
  <si>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</si>
  <si>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</si>
  <si>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</si>
  <si>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</si>
  <si>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</si>
  <si>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</si>
  <si>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</si>
  <si>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</si>
  <si>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</si>
  <si>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</si>
  <si>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</si>
  <si>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</si>
  <si>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</si>
  <si>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</si>
  <si>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</si>
  <si>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</si>
  <si>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</si>
  <si>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</si>
  <si>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</si>
  <si>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</si>
  <si>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</si>
  <si>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</si>
  <si>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</si>
  <si>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</si>
  <si>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</si>
  <si>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</si>
  <si>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</si>
  <si>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</si>
  <si>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</si>
  <si>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</si>
  <si>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</si>
  <si>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</si>
  <si>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</si>
  <si>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</si>
  <si>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</si>
  <si>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</si>
  <si>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</si>
  <si>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</si>
  <si>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</si>
  <si>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</si>
  <si>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</si>
  <si>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</si>
  <si>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</si>
  <si>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</si>
  <si>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</si>
  <si>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</si>
  <si>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</si>
  <si>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</si>
  <si>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</si>
  <si>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</si>
  <si>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</si>
  <si>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</si>
  <si>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</si>
  <si>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</si>
  <si>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</si>
  <si>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</si>
  <si>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</si>
  <si>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</si>
  <si>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</si>
  <si>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</si>
  <si>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</si>
  <si>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</si>
  <si>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</si>
  <si>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</si>
  <si>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</si>
  <si>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</si>
  <si>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</si>
  <si>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</si>
  <si>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</si>
  <si>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</si>
  <si>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</si>
  <si>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</si>
  <si>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</si>
  <si>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</si>
  <si>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</si>
  <si>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</si>
  <si>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</si>
  <si>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</si>
  <si>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</si>
  <si>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</si>
  <si>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</si>
  <si>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</si>
  <si>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</si>
  <si>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</si>
  <si>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</si>
  <si>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</si>
  <si>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</si>
  <si>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</si>
  <si>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</si>
  <si>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</si>
  <si>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</si>
  <si>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</si>
  <si>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</si>
  <si>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</si>
  <si>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</si>
  <si>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</si>
  <si>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</si>
  <si>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</si>
  <si>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</si>
  <si>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</si>
  <si>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</si>
  <si>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</si>
  <si>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</si>
  <si>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</si>
  <si>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</si>
  <si>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</si>
  <si>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</si>
  <si>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</si>
  <si>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</si>
  <si>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</si>
  <si>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</si>
  <si>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</si>
  <si>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</si>
  <si>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</si>
  <si>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</si>
  <si>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</si>
  <si>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</si>
  <si>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</si>
  <si>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</si>
  <si>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</si>
  <si>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</si>
  <si>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</si>
  <si>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</si>
  <si>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</si>
  <si>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</si>
  <si>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</si>
  <si>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</si>
  <si>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</si>
  <si>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</si>
  <si>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</si>
  <si>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</si>
  <si>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</si>
  <si>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</si>
  <si>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</si>
  <si>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</si>
  <si>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</si>
  <si>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</si>
  <si>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</si>
  <si>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</si>
  <si>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</si>
  <si>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</si>
  <si>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</si>
  <si>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</si>
  <si>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</si>
  <si>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</si>
  <si>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</si>
  <si>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</si>
  <si>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</si>
  <si>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</si>
  <si>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</si>
  <si>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</si>
  <si>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</si>
  <si>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</si>
  <si>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</si>
  <si>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</si>
  <si>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</si>
  <si>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</si>
  <si>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</si>
  <si>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</si>
  <si>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</si>
  <si>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</si>
  <si>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</si>
  <si>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</si>
  <si>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</si>
  <si>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</si>
  <si>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</si>
  <si>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</si>
  <si>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</si>
  <si>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</si>
  <si>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</si>
  <si>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</si>
  <si>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</si>
  <si>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</si>
  <si>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</si>
  <si>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</si>
  <si>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</si>
  <si>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</si>
  <si>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</si>
  <si>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</si>
  <si>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</si>
  <si>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</si>
  <si>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</si>
  <si>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</si>
  <si>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</si>
  <si>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</si>
  <si>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</si>
  <si>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</si>
  <si>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</si>
  <si>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</si>
  <si>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</si>
  <si>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</si>
  <si>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</si>
  <si>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</si>
  <si>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</si>
  <si>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</si>
  <si>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</si>
  <si>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</si>
  <si>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</si>
  <si>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</si>
  <si>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</si>
  <si>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</si>
  <si>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</si>
  <si>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</si>
  <si>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</si>
  <si>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</si>
  <si>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</si>
  <si>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</si>
  <si>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</si>
  <si>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</si>
  <si>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</si>
  <si>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</si>
  <si>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</si>
  <si>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</si>
  <si>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</si>
  <si>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</si>
  <si>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</si>
  <si>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</si>
  <si>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</si>
  <si>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</si>
  <si>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</si>
  <si>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</si>
  <si>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</si>
  <si>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</si>
  <si>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</si>
  <si>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</si>
  <si>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</si>
  <si>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</si>
  <si>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</si>
  <si>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</si>
  <si>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</si>
  <si>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</si>
  <si>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</si>
  <si>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</si>
  <si>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</si>
  <si>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</si>
  <si>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</si>
  <si>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</si>
  <si>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</si>
  <si>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</si>
  <si>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</si>
  <si>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</si>
  <si>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</si>
  <si>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</si>
  <si>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</si>
  <si>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</si>
  <si>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</si>
  <si>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</si>
  <si>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</si>
  <si>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</si>
  <si>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</si>
  <si>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</si>
  <si>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</si>
  <si>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</si>
  <si>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</si>
  <si>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</si>
  <si>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</si>
  <si>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</si>
  <si>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</si>
  <si>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</si>
  <si>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</si>
  <si>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</si>
  <si>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</si>
  <si>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</si>
  <si>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</si>
  <si>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</si>
  <si>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</si>
  <si>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</si>
  <si>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</si>
  <si>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</si>
  <si>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</si>
  <si>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</si>
  <si>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</si>
  <si>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</si>
  <si>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</si>
  <si>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</si>
  <si>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</si>
  <si>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</si>
  <si>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</si>
  <si>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</si>
  <si>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</si>
  <si>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</si>
  <si>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</si>
  <si>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</si>
  <si>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</si>
  <si>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</si>
  <si>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</si>
  <si>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</si>
  <si>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</si>
  <si>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</si>
  <si>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</si>
  <si>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</si>
  <si>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</si>
  <si>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</si>
  <si>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</si>
  <si>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</si>
  <si>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</si>
  <si>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</si>
  <si>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</si>
  <si>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</si>
  <si>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</si>
  <si>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</si>
  <si>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</si>
  <si>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</si>
  <si>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</si>
  <si>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</si>
  <si>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</si>
  <si>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</si>
  <si>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</si>
  <si>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</si>
  <si>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</si>
  <si>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</si>
  <si>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</si>
  <si>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</si>
  <si>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</si>
  <si>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</si>
  <si>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</si>
  <si>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</si>
  <si>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</si>
  <si>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</si>
  <si>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</si>
  <si>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</si>
  <si>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</si>
  <si>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</si>
  <si>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</si>
  <si>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</si>
  <si>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</si>
  <si>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</si>
  <si>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</si>
  <si>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</si>
  <si>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</si>
  <si>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</si>
  <si>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</si>
  <si>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</si>
  <si>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</si>
  <si>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</si>
  <si>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</si>
  <si>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</si>
  <si>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</si>
  <si>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</si>
  <si>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</si>
  <si>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</si>
  <si>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</si>
  <si>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</si>
  <si>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</si>
  <si>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</si>
  <si>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</si>
  <si>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</si>
  <si>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</si>
  <si>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</si>
  <si>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</si>
  <si>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</si>
  <si>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</si>
  <si>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</si>
  <si>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</si>
  <si>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</si>
  <si>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</si>
  <si>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</si>
  <si>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</si>
  <si>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</si>
  <si>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</si>
  <si>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</si>
  <si>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</si>
  <si>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</si>
  <si>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</si>
  <si>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</si>
  <si>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</si>
  <si>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</si>
  <si>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</si>
  <si>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</si>
  <si>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</si>
  <si>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</si>
  <si>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</si>
  <si>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</si>
  <si>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</si>
  <si>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</si>
  <si>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</si>
  <si>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</si>
  <si>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</si>
  <si>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</si>
  <si>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</si>
  <si>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</si>
  <si>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</si>
  <si>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</si>
  <si>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</si>
  <si>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</si>
  <si>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</si>
  <si>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</si>
  <si>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</si>
  <si>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</si>
  <si>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</si>
  <si>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</si>
  <si>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</si>
  <si>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</si>
  <si>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</si>
  <si>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</si>
  <si>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</si>
  <si>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</si>
  <si>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</si>
  <si>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</si>
  <si>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</si>
  <si>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</si>
  <si>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</si>
  <si>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</si>
  <si>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</si>
  <si>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</si>
  <si>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</si>
  <si>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</si>
  <si>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</si>
  <si>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</si>
  <si>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</si>
  <si>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</si>
  <si>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</si>
  <si>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</si>
  <si>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</si>
  <si>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</si>
  <si>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</si>
  <si>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</si>
  <si>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</si>
  <si>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</si>
  <si>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</si>
  <si>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</si>
  <si>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</si>
  <si>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</si>
  <si>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</si>
  <si>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</si>
  <si>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</si>
  <si>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</si>
  <si>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</si>
  <si>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</si>
  <si>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</si>
  <si>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</si>
  <si>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</si>
  <si>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</si>
  <si>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</si>
  <si>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</si>
  <si>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</si>
  <si>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</si>
  <si>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</si>
  <si>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</si>
  <si>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</si>
  <si>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</si>
  <si>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</si>
  <si>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</si>
  <si>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</si>
  <si>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</si>
  <si>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</si>
  <si>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</si>
  <si>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</si>
  <si>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</si>
  <si>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</si>
  <si>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</si>
  <si>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</si>
  <si>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</si>
  <si>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</si>
  <si>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</si>
  <si>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</si>
  <si>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</si>
  <si>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</si>
  <si>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</si>
  <si>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</si>
  <si>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</si>
  <si>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</si>
  <si>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</si>
  <si>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</si>
  <si>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</si>
  <si>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</si>
  <si>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</si>
  <si>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</si>
  <si>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</si>
  <si>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</si>
  <si>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</si>
  <si>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</si>
  <si>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</si>
  <si>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</si>
  <si>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</si>
  <si>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</si>
  <si>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</si>
  <si>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</si>
  <si>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</si>
  <si>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</si>
  <si>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</si>
  <si>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</si>
  <si>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</si>
  <si>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</si>
  <si>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</si>
  <si>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</si>
  <si>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</si>
  <si>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</si>
  <si>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</si>
  <si>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</si>
  <si>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</si>
  <si>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</si>
  <si>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</si>
  <si>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</si>
  <si>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</si>
  <si>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</si>
  <si>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</si>
  <si>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</si>
  <si>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</si>
  <si>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</si>
  <si>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</si>
  <si>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</si>
  <si>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</si>
  <si>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</si>
  <si>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</si>
  <si>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</si>
  <si>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</si>
  <si>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</si>
  <si>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</si>
  <si>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</si>
  <si>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</si>
  <si>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</si>
  <si>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</si>
  <si>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</si>
  <si>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</si>
  <si>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</si>
  <si>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</si>
  <si>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</si>
  <si>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</si>
  <si>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</si>
  <si>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</si>
  <si>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</si>
  <si>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</si>
  <si>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</si>
  <si>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</si>
  <si>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</si>
  <si>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</si>
  <si>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</si>
  <si>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</si>
  <si>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</si>
  <si>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</si>
  <si>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</si>
  <si>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</si>
  <si>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</si>
  <si>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</si>
  <si>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</si>
  <si>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</si>
  <si>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</si>
  <si>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</si>
  <si>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</si>
  <si>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</si>
  <si>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</si>
  <si>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</si>
  <si>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</si>
  <si>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</si>
  <si>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</si>
  <si>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</si>
  <si>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</si>
  <si>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</si>
  <si>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</si>
  <si>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</si>
  <si>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</si>
  <si>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</si>
  <si>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</si>
  <si>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</si>
  <si>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</si>
  <si>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</si>
  <si>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</si>
  <si>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</si>
  <si>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</si>
  <si>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</si>
  <si>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</si>
  <si>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</si>
  <si>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</si>
  <si>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</si>
  <si>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</si>
  <si>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</si>
  <si>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</si>
  <si>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</si>
  <si>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</si>
  <si>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</si>
  <si>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</si>
  <si>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</si>
  <si>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</si>
  <si>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</si>
  <si>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</si>
  <si>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</si>
  <si>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</si>
  <si>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</si>
  <si>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</si>
  <si>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</si>
  <si>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</si>
  <si>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</si>
  <si>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</si>
  <si>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</si>
  <si>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</si>
  <si>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</si>
  <si>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</si>
  <si>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</si>
  <si>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</si>
  <si>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</si>
  <si>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</si>
  <si>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</si>
  <si>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</si>
  <si>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</si>
  <si>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</si>
  <si>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</si>
  <si>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</si>
  <si>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</si>
  <si>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</si>
  <si>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</si>
  <si>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</si>
  <si>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</si>
  <si>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</si>
  <si>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</si>
  <si>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</si>
  <si>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</si>
  <si>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</si>
  <si>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</si>
  <si>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</si>
  <si>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</si>
  <si>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</si>
  <si>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</si>
  <si>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</si>
  <si>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</si>
  <si>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</si>
  <si>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</si>
  <si>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</si>
  <si>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</si>
  <si>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</si>
  <si>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</si>
  <si>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</si>
  <si>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</si>
  <si>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</si>
  <si>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</si>
  <si>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</si>
  <si>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</si>
  <si>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</si>
  <si>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</si>
  <si>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</si>
  <si>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</si>
  <si>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</si>
  <si>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</si>
  <si>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</si>
  <si>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</si>
  <si>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</si>
  <si>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</si>
  <si>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</si>
  <si>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</si>
  <si>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</si>
  <si>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</si>
  <si>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</si>
  <si>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</si>
  <si>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</si>
  <si>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</si>
  <si>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</si>
  <si>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</si>
  <si>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</si>
  <si>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</si>
  <si>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</si>
  <si>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</si>
  <si>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</si>
  <si>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</si>
  <si>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</si>
  <si>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</si>
  <si>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</si>
  <si>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</si>
  <si>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</si>
  <si>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</si>
  <si>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</si>
  <si>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</si>
  <si>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</si>
  <si>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</si>
  <si>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</si>
  <si>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</si>
  <si>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</si>
  <si>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</si>
  <si>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</si>
  <si>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</si>
  <si>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</si>
  <si>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</si>
  <si>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</si>
  <si>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</si>
  <si>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</si>
  <si>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</si>
  <si>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</si>
  <si>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</si>
  <si>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</si>
  <si>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</si>
  <si>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</si>
  <si>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</si>
  <si>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</si>
  <si>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</si>
  <si>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</si>
  <si>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</si>
  <si>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</si>
  <si>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</si>
  <si>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</si>
  <si>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</si>
  <si>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</si>
  <si>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</si>
  <si>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</si>
  <si>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</si>
  <si>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</si>
  <si>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</si>
  <si>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</si>
  <si>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</si>
  <si>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</si>
  <si>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</si>
  <si>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</si>
  <si>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</si>
  <si>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</si>
  <si>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</si>
  <si>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</si>
  <si>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</si>
  <si>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</si>
  <si>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</si>
  <si>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</si>
  <si>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</si>
  <si>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</si>
  <si>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</si>
  <si>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</si>
  <si>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</si>
  <si>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</si>
  <si>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</si>
  <si>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</si>
  <si>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</si>
  <si>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</si>
  <si>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</si>
  <si>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</si>
  <si>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</si>
  <si>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</si>
  <si>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</si>
  <si>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</si>
  <si>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</si>
  <si>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</si>
  <si>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</si>
  <si>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</si>
  <si>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</si>
  <si>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</si>
  <si>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</si>
  <si>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</si>
  <si>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</si>
  <si>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</si>
  <si>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</si>
  <si>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</si>
  <si>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</si>
  <si>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</si>
  <si>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</si>
  <si>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</si>
  <si>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</si>
  <si>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</si>
  <si>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</si>
  <si>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</si>
  <si>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</si>
  <si>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</si>
  <si>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</si>
  <si>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</si>
  <si>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</si>
  <si>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</si>
  <si>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</si>
  <si>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</si>
  <si>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</si>
  <si>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</si>
  <si>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</si>
  <si>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</si>
  <si>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</si>
  <si>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</si>
  <si>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</si>
  <si>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</si>
  <si>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</si>
  <si>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</si>
  <si>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</si>
  <si>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</si>
  <si>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</si>
  <si>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</si>
  <si>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</si>
  <si>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</si>
  <si>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</si>
  <si>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</si>
  <si>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</si>
  <si>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</si>
  <si>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</si>
  <si>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</si>
  <si>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</si>
  <si>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</si>
  <si>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</si>
  <si>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</si>
  <si>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</si>
  <si>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</si>
  <si>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</si>
  <si>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</si>
  <si>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</si>
  <si>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</si>
  <si>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</si>
  <si>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</si>
  <si>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</si>
  <si>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</si>
  <si>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</si>
  <si>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</si>
  <si>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</si>
  <si>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</si>
  <si>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</si>
  <si>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</si>
  <si>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</si>
  <si>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</si>
  <si>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</si>
  <si>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</si>
  <si>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</si>
  <si>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</si>
  <si>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</si>
  <si>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</si>
  <si>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</si>
  <si>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</si>
  <si>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</si>
  <si>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</si>
  <si>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</si>
  <si>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</si>
  <si>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</si>
  <si>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</si>
  <si>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</si>
  <si>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</si>
  <si>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</si>
  <si>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</si>
  <si>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</si>
  <si>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</si>
  <si>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</si>
  <si>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</si>
  <si>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</si>
  <si>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</si>
  <si>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</si>
  <si>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</si>
  <si>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</si>
  <si>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</si>
  <si>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</si>
  <si>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</si>
  <si>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</si>
  <si>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</si>
  <si>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</si>
  <si>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</si>
  <si>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</si>
  <si>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</si>
  <si>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</si>
  <si>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</si>
  <si>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</si>
  <si>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</si>
  <si>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</si>
  <si>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</si>
  <si>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</si>
  <si>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</si>
  <si>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</si>
  <si>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</si>
  <si>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</si>
  <si>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</si>
  <si>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</si>
  <si>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</si>
  <si>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</si>
  <si>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</si>
  <si>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</si>
  <si>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</si>
  <si>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</si>
  <si>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</si>
  <si>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</si>
  <si>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</si>
  <si>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</si>
  <si>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</si>
  <si>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</si>
  <si>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</si>
  <si>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</si>
  <si>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</si>
  <si>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</si>
  <si>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</si>
  <si>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</si>
  <si>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</si>
  <si>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</si>
  <si>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</si>
  <si>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</si>
  <si>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</si>
  <si>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</si>
  <si>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</si>
  <si>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</si>
  <si>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</si>
  <si>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</si>
  <si>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</si>
  <si>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</si>
  <si>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</si>
  <si>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</si>
  <si>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</si>
  <si>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</si>
  <si>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</si>
  <si>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</si>
  <si>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</si>
  <si>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</si>
  <si>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</si>
  <si>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</si>
  <si>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</si>
  <si>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</si>
  <si>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</si>
  <si>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</si>
  <si>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</si>
  <si>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</si>
  <si>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</si>
  <si>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</si>
  <si>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</si>
  <si>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</si>
  <si>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</si>
  <si>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</si>
  <si>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</si>
  <si>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</si>
  <si>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</si>
  <si>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</si>
  <si>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</si>
  <si>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</si>
  <si>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</si>
  <si>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</si>
  <si>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</si>
  <si>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</si>
  <si>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</si>
  <si>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</si>
  <si>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</si>
  <si>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</si>
  <si>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</si>
  <si>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</si>
  <si>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</si>
  <si>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</si>
  <si>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</si>
  <si>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</si>
  <si>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</si>
  <si>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</si>
  <si>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</si>
  <si>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</si>
  <si>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</si>
  <si>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</si>
  <si>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</si>
  <si>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</si>
  <si>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</si>
  <si>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</si>
  <si>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</si>
  <si>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</si>
  <si>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</si>
  <si>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</si>
  <si>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</si>
  <si>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</si>
  <si>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</si>
  <si>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</si>
  <si>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</si>
  <si>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</si>
  <si>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</si>
  <si>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</si>
  <si>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</si>
  <si>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</si>
  <si>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</si>
  <si>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</si>
  <si>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</si>
  <si>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</si>
  <si>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</si>
  <si>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</si>
  <si>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</si>
  <si>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</si>
  <si>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</si>
  <si>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</si>
  <si>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</si>
  <si>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</si>
  <si>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</si>
  <si>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</si>
  <si>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</si>
  <si>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</si>
  <si>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</si>
  <si>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</si>
  <si>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</si>
  <si>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</si>
  <si>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</si>
  <si>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</si>
  <si>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</si>
  <si>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</si>
  <si>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</si>
  <si>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</si>
  <si>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</si>
  <si>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</si>
  <si>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</si>
  <si>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</si>
  <si>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</si>
  <si>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</si>
  <si>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</si>
  <si>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</si>
  <si>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</si>
  <si>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</si>
  <si>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</si>
  <si>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</si>
  <si>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</si>
  <si>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</si>
  <si>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</si>
  <si>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</si>
  <si>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</si>
  <si>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</si>
  <si>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</si>
  <si>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</si>
  <si>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</si>
  <si>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</si>
  <si>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</si>
  <si>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</si>
  <si>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</si>
  <si>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</si>
  <si>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</si>
  <si>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</si>
  <si>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</si>
  <si>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</si>
  <si>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</si>
  <si>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</si>
  <si>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</si>
  <si>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</si>
  <si>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</si>
  <si>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</si>
  <si>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</si>
  <si>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</si>
  <si>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</si>
  <si>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</si>
  <si>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</si>
  <si>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</si>
  <si>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</si>
  <si>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</si>
  <si>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</si>
  <si>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</si>
  <si>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</si>
  <si>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</si>
  <si>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</si>
  <si>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</si>
  <si>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</si>
  <si>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</si>
  <si>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</si>
  <si>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</si>
  <si>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</si>
  <si>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</si>
  <si>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</si>
  <si>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</si>
  <si>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</si>
  <si>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</si>
  <si>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</si>
  <si>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</si>
  <si>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</si>
  <si>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</si>
  <si>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</si>
  <si>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</si>
  <si>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</si>
  <si>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</si>
  <si>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</si>
  <si>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</si>
  <si>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</si>
  <si>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</si>
  <si>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</si>
  <si>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</si>
  <si>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</si>
  <si>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</si>
  <si>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</si>
  <si>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</si>
  <si>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</si>
  <si>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</si>
  <si>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</si>
  <si>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</si>
  <si>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</si>
  <si>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</si>
  <si>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</si>
  <si>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</si>
  <si>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</si>
  <si>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</si>
  <si>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</si>
  <si>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</si>
  <si>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</si>
  <si>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</si>
  <si>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</si>
  <si>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</si>
  <si>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</si>
  <si>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</si>
  <si>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</si>
  <si>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</si>
  <si>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</si>
  <si>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</si>
  <si>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</si>
  <si>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</si>
  <si>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</si>
  <si>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</si>
  <si>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</si>
  <si>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</si>
  <si>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</si>
  <si>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</si>
  <si>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</si>
  <si>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</si>
  <si>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</si>
  <si>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</si>
  <si>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</si>
  <si>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</si>
  <si>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</si>
  <si>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</si>
  <si>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</si>
  <si>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</si>
  <si>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</si>
  <si>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</si>
  <si>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</si>
  <si>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</si>
  <si>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</si>
  <si>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</si>
  <si>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</si>
  <si>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</si>
  <si>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</si>
  <si>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</si>
  <si>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</si>
  <si>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</si>
  <si>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</si>
  <si>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</si>
  <si>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</si>
  <si>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</si>
  <si>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</si>
  <si>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</si>
  <si>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</si>
  <si>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</si>
  <si>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</si>
  <si>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</si>
  <si>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</si>
  <si>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</si>
  <si>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</si>
  <si>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</si>
  <si>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</si>
  <si>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</si>
  <si>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</si>
  <si>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</si>
  <si>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</si>
  <si>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</si>
  <si>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</si>
  <si>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</si>
  <si>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</si>
  <si>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</si>
  <si>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</si>
  <si>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</si>
  <si>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</si>
  <si>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</si>
  <si>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</si>
  <si>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</si>
  <si>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</si>
  <si>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</si>
  <si>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</si>
  <si>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</si>
  <si>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</si>
  <si>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</si>
  <si>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</si>
  <si>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</si>
  <si>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</si>
  <si>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</si>
  <si>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</si>
  <si>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</si>
  <si>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</si>
  <si>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</si>
  <si>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</si>
  <si>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</si>
  <si>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</si>
  <si>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</si>
  <si>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</si>
  <si>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</si>
  <si>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</si>
  <si>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</si>
  <si>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</si>
  <si>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</si>
  <si>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</si>
  <si>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</si>
  <si>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</si>
  <si>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</si>
  <si>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</si>
  <si>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</si>
  <si>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</si>
  <si>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</si>
  <si>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</si>
  <si>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</si>
  <si>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</si>
  <si>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</si>
  <si>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</si>
  <si>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</si>
  <si>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</si>
  <si>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</si>
  <si>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</si>
  <si>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</si>
  <si>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</si>
  <si>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</si>
  <si>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</si>
  <si>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</si>
  <si>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</si>
  <si>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</si>
  <si>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</si>
  <si>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</si>
  <si>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</si>
  <si>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</si>
  <si>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</si>
  <si>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</si>
  <si>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</si>
  <si>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</si>
  <si>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</si>
  <si>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</si>
  <si>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</si>
  <si>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</si>
  <si>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</si>
  <si>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</si>
  <si>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</si>
  <si>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</si>
  <si>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</si>
  <si>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</si>
  <si>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</si>
  <si>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</si>
  <si>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</si>
  <si>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</si>
  <si>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</si>
  <si>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</si>
  <si>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</si>
  <si>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</si>
  <si>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</si>
  <si>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</si>
  <si>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</si>
  <si>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</si>
  <si>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</si>
  <si>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</si>
  <si>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</si>
  <si>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</si>
  <si>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</si>
  <si>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</si>
  <si>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</si>
  <si>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</si>
  <si>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</si>
  <si>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</si>
  <si>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</si>
  <si>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</si>
  <si>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</si>
  <si>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</si>
  <si>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</si>
  <si>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</si>
  <si>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</si>
  <si>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</si>
  <si>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</si>
  <si>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</si>
  <si>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</si>
  <si>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</si>
  <si>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</si>
  <si>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</si>
  <si>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</si>
  <si>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</si>
  <si>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</si>
  <si>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</si>
  <si>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</si>
  <si>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</si>
  <si>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</si>
  <si>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</si>
  <si>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</si>
  <si>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</si>
  <si>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</si>
  <si>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</si>
  <si>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</si>
  <si>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</si>
  <si>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</si>
  <si>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</si>
  <si>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</si>
  <si>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</si>
  <si>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</si>
  <si>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</si>
  <si>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</si>
  <si>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</si>
  <si>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</si>
  <si>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</si>
  <si>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</si>
  <si>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</si>
  <si>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</si>
  <si>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</si>
  <si>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</si>
  <si>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</si>
  <si>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</si>
  <si>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</si>
  <si>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</si>
  <si>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</si>
  <si>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</si>
  <si>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</si>
  <si>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</si>
  <si>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</si>
  <si>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</si>
  <si>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</si>
  <si>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</si>
  <si>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</si>
  <si>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</si>
  <si>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</si>
  <si>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</si>
  <si>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</si>
  <si>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</si>
  <si>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</si>
  <si>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</si>
  <si>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</si>
  <si>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</si>
  <si>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</si>
  <si>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</si>
  <si>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</si>
  <si>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</si>
  <si>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</si>
  <si>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</si>
  <si>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</si>
  <si>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</si>
  <si>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</si>
  <si>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</si>
  <si>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</si>
  <si>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</si>
  <si>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</si>
  <si>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</si>
  <si>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</si>
  <si>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</si>
  <si>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</si>
  <si>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</si>
  <si>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</si>
  <si>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</si>
  <si>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</si>
  <si>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</si>
  <si>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</si>
  <si>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</si>
  <si>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</si>
  <si>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</si>
  <si>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</si>
  <si>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</si>
  <si>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</si>
  <si>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</si>
  <si>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</si>
  <si>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</si>
  <si>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</si>
  <si>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</si>
  <si>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</si>
  <si>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</si>
  <si>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</si>
  <si>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</si>
  <si>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</si>
  <si>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</si>
  <si>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</si>
  <si>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</si>
  <si>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</si>
  <si>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</si>
  <si>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</si>
  <si>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</si>
  <si>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</si>
  <si>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</si>
  <si>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</si>
  <si>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</si>
  <si>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</si>
  <si>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</si>
  <si>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</si>
  <si>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</si>
  <si>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</si>
  <si>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</si>
  <si>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</si>
  <si>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</si>
  <si>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</si>
  <si>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</si>
  <si>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</si>
  <si>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</si>
  <si>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</si>
  <si>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</si>
  <si>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</si>
  <si>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</si>
  <si>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</si>
  <si>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</si>
  <si>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</si>
  <si>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</si>
  <si>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</si>
  <si>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</si>
  <si>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</si>
  <si>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</si>
  <si>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</si>
  <si>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</si>
  <si>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</si>
  <si>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</si>
  <si>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</si>
  <si>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</si>
  <si>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</si>
  <si>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</si>
  <si>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</si>
  <si>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</si>
  <si>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</si>
  <si>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</si>
  <si>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</si>
  <si>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</si>
  <si>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</si>
  <si>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</si>
  <si>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</si>
  <si>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</si>
  <si>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</si>
  <si>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</si>
  <si>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</si>
  <si>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</si>
  <si>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</si>
  <si>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</si>
  <si>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</si>
  <si>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</si>
  <si>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</si>
  <si>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</si>
  <si>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</si>
  <si>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</si>
  <si>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</si>
  <si>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</si>
  <si>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</si>
  <si>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</si>
  <si>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</si>
  <si>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</si>
  <si>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</si>
  <si>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</si>
  <si>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</si>
  <si>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</si>
  <si>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</si>
  <si>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</si>
  <si>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</si>
  <si>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</si>
  <si>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</si>
  <si>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</si>
  <si>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</si>
  <si>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</si>
  <si>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</si>
  <si>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</si>
  <si>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</si>
  <si>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</si>
  <si>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</si>
  <si>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</si>
  <si>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</si>
  <si>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</si>
  <si>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</si>
  <si>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</si>
  <si>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</si>
  <si>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</si>
  <si>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</si>
  <si>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</si>
  <si>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</si>
  <si>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</si>
  <si>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</si>
  <si>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</si>
  <si>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</si>
  <si>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</si>
  <si>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</si>
  <si>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</si>
  <si>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</si>
  <si>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</si>
  <si>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</si>
  <si>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</si>
  <si>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</si>
  <si>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</si>
  <si>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</si>
  <si>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</si>
  <si>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</si>
  <si>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</si>
  <si>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</si>
  <si>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</si>
  <si>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</si>
  <si>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</si>
  <si>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</si>
  <si>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</si>
  <si>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</si>
  <si>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</si>
  <si>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</si>
  <si>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</si>
  <si>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</si>
  <si>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</si>
  <si>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</si>
  <si>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</si>
  <si>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</si>
  <si>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</si>
  <si>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</si>
  <si>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</si>
  <si>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</si>
  <si>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</si>
  <si>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</si>
  <si>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</si>
  <si>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</si>
  <si>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</si>
  <si>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</si>
  <si>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</si>
  <si>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</si>
  <si>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</si>
  <si>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</si>
  <si>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</si>
  <si>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</si>
  <si>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</si>
  <si>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</si>
  <si>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</si>
  <si>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</si>
  <si>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</si>
  <si>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</si>
  <si>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</si>
  <si>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</si>
  <si>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</si>
  <si>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</si>
  <si>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</si>
  <si>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</si>
  <si>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</si>
  <si>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</si>
  <si>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</si>
  <si>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</si>
  <si>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</si>
  <si>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</si>
  <si>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</si>
  <si>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</si>
  <si>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</si>
  <si>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</si>
  <si>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</si>
  <si>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</si>
  <si>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</si>
  <si>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</si>
  <si>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</si>
  <si>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</si>
  <si>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</si>
  <si>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</si>
  <si>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</si>
  <si>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</si>
  <si>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</si>
  <si>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</si>
  <si>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</si>
  <si>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</si>
  <si>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</si>
  <si>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</si>
  <si>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</si>
  <si>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</si>
  <si>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</si>
  <si>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</si>
  <si>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</si>
  <si>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</si>
  <si>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</si>
  <si>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</si>
  <si>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</si>
  <si>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</si>
  <si>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</si>
  <si>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</si>
  <si>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</si>
  <si>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</si>
  <si>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</si>
  <si>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</si>
  <si>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</si>
  <si>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</si>
  <si>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</si>
  <si>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</si>
  <si>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</si>
  <si>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</si>
  <si>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</si>
  <si>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</si>
  <si>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</si>
  <si>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</si>
  <si>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</si>
  <si>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</si>
  <si>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</si>
  <si>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</si>
  <si>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</si>
  <si>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</si>
  <si>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</si>
  <si>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</si>
  <si>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</si>
  <si>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</si>
  <si>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</si>
  <si>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</si>
  <si>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</si>
  <si>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</si>
  <si>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</si>
  <si>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</si>
  <si>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</si>
  <si>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</si>
  <si>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</si>
  <si>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</si>
  <si>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</si>
  <si>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</si>
  <si>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</si>
  <si>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</si>
  <si>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</si>
  <si>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</si>
  <si>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</si>
  <si>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</si>
  <si>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</si>
  <si>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</si>
  <si>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</si>
  <si>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</si>
  <si>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</si>
  <si>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</si>
  <si>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</si>
  <si>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</si>
  <si>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</si>
  <si>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</si>
  <si>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</si>
  <si>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</si>
  <si>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</si>
  <si>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</si>
  <si>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</si>
  <si>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</si>
  <si>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</si>
  <si>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</si>
  <si>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</si>
  <si>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</si>
  <si>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</si>
  <si>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</si>
  <si>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</si>
  <si>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</si>
  <si>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</si>
  <si>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</si>
  <si>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</si>
  <si>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</si>
  <si>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</si>
  <si>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</si>
  <si>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</si>
  <si>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</si>
  <si>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</si>
  <si>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</si>
  <si>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</si>
  <si>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</si>
  <si>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</si>
  <si>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</si>
  <si>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</si>
  <si>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</si>
  <si>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</si>
  <si>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</si>
  <si>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</si>
  <si>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</si>
  <si>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</si>
  <si>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</si>
  <si>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</si>
  <si>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</si>
  <si>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</si>
  <si>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</si>
  <si>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</si>
  <si>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</si>
  <si>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</si>
  <si>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</si>
  <si>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</si>
  <si>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</si>
  <si>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</si>
  <si>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</si>
  <si>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</si>
  <si>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</si>
  <si>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</si>
  <si>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</si>
  <si>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</si>
  <si>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</si>
  <si>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</si>
  <si>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</si>
  <si>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</si>
  <si>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</si>
  <si>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</si>
  <si>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</si>
  <si>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</si>
  <si>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</si>
  <si>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</si>
  <si>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</si>
  <si>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</si>
  <si>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</si>
  <si>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</si>
  <si>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</si>
  <si>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</si>
  <si>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</si>
  <si>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</si>
  <si>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</si>
  <si>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</si>
  <si>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</si>
  <si>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</si>
  <si>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</si>
  <si>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</si>
  <si>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</si>
  <si>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</si>
  <si>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</si>
  <si>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</si>
  <si>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</si>
  <si>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</si>
  <si>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</si>
  <si>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</si>
  <si>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</si>
  <si>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</si>
  <si>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</si>
  <si>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</si>
  <si>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</si>
  <si>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</si>
  <si>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</si>
  <si>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</si>
  <si>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</si>
  <si>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</si>
  <si>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</si>
  <si>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</si>
  <si>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</si>
  <si>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</si>
  <si>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</si>
  <si>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</si>
  <si>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</si>
  <si>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</si>
  <si>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</si>
  <si>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</si>
  <si>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</si>
  <si>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</si>
  <si>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</si>
  <si>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</si>
  <si>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</si>
  <si>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</si>
  <si>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</si>
  <si>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</si>
  <si>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</si>
  <si>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</si>
  <si>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</si>
  <si>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</si>
  <si>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</si>
  <si>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</si>
  <si>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</si>
  <si>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</si>
  <si>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</si>
  <si>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</si>
  <si>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</si>
  <si>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</si>
  <si>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</si>
  <si>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</si>
  <si>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</si>
  <si>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</si>
  <si>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</si>
  <si>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</si>
  <si>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</si>
  <si>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</si>
  <si>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</si>
  <si>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</si>
  <si>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</si>
  <si>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</si>
  <si>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</si>
  <si>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</si>
  <si>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</si>
  <si>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</si>
  <si>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</si>
  <si>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</si>
  <si>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</si>
  <si>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</si>
  <si>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</si>
  <si>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</si>
  <si>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</si>
  <si>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</si>
  <si>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</si>
  <si>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</si>
  <si>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</si>
  <si>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</si>
  <si>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</si>
  <si>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</si>
  <si>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</si>
  <si>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</si>
  <si>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</si>
  <si>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</si>
  <si>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</si>
  <si>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</si>
  <si>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</si>
  <si>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</si>
  <si>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</si>
  <si>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</si>
  <si>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</si>
  <si>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</si>
  <si>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</si>
  <si>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</si>
  <si>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</si>
  <si>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</si>
  <si>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</si>
  <si>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</si>
  <si>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</si>
  <si>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</si>
  <si>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</si>
  <si>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</si>
  <si>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</si>
  <si>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</si>
  <si>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</si>
  <si>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</si>
  <si>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</si>
  <si>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</si>
  <si>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</si>
  <si>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</si>
  <si>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</si>
  <si>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</si>
  <si>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</si>
  <si>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</si>
  <si>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</si>
  <si>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</si>
  <si>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</si>
  <si>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</si>
  <si>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</si>
  <si>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</si>
  <si>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</si>
  <si>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</si>
  <si>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</si>
  <si>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</si>
  <si>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</si>
  <si>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</si>
  <si>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</si>
  <si>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</si>
  <si>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</si>
  <si>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</si>
  <si>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</si>
  <si>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</si>
  <si>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</si>
  <si>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</si>
  <si>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</si>
  <si>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</si>
  <si>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</si>
  <si>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</si>
  <si>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</si>
  <si>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</si>
  <si>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</si>
  <si>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</si>
  <si>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</si>
  <si>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</si>
  <si>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</si>
  <si>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</si>
  <si>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</si>
  <si>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</si>
  <si>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</si>
  <si>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</si>
  <si>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</si>
  <si>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</si>
  <si>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</si>
  <si>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</si>
  <si>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</si>
  <si>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</si>
  <si>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</si>
  <si>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</si>
  <si>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</si>
  <si>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</si>
  <si>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</si>
  <si>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</si>
  <si>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</si>
  <si>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</si>
  <si>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</si>
  <si>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</si>
  <si>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</si>
  <si>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</si>
  <si>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</si>
  <si>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</si>
  <si>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</si>
  <si>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</si>
  <si>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</si>
  <si>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</si>
  <si>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</si>
  <si>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</si>
  <si>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</si>
  <si>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</si>
  <si>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</si>
  <si>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</si>
  <si>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</si>
  <si>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</si>
  <si>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</si>
  <si>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</si>
  <si>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</si>
  <si>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</si>
  <si>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</si>
  <si>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</si>
  <si>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</si>
  <si>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</si>
  <si>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</si>
  <si>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</si>
  <si>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</si>
  <si>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</si>
  <si>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</si>
  <si>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</si>
  <si>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</si>
  <si>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</si>
  <si>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</si>
  <si>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</si>
  <si>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</si>
  <si>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</si>
  <si>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</si>
  <si>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</si>
  <si>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</si>
  <si>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</si>
  <si>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</si>
  <si>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</si>
  <si>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</si>
  <si>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</si>
  <si>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</si>
  <si>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</si>
  <si>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</si>
  <si>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</si>
  <si>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</si>
  <si>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</si>
  <si>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</si>
  <si>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</si>
  <si>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</si>
  <si>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</si>
  <si>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</si>
  <si>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</si>
  <si>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</si>
  <si>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</si>
  <si>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</si>
  <si>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</si>
  <si>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</si>
  <si>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</si>
  <si>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</si>
  <si>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</si>
  <si>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</si>
  <si>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</si>
  <si>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</si>
  <si>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</si>
  <si>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</si>
  <si>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</si>
  <si>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</si>
  <si>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</si>
  <si>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</si>
  <si>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</si>
  <si>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</si>
  <si>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</si>
  <si>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</si>
  <si>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</si>
  <si>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</si>
  <si>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</si>
  <si>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</si>
  <si>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</si>
  <si>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</si>
  <si>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</si>
  <si>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</si>
  <si>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</si>
  <si>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</si>
  <si>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</si>
  <si>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</si>
  <si>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</si>
  <si>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</si>
  <si>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</si>
  <si>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</si>
  <si>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</si>
  <si>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</si>
  <si>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</si>
  <si>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</si>
  <si>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</si>
  <si>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</si>
  <si>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</si>
  <si>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</si>
  <si>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</si>
  <si>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</si>
  <si>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</si>
  <si>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</si>
  <si>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</si>
  <si>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</si>
  <si>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</si>
  <si>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</si>
  <si>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</si>
  <si>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</si>
  <si>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</si>
  <si>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</si>
  <si>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</si>
  <si>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</si>
  <si>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</si>
  <si>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</si>
  <si>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</si>
  <si>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</si>
  <si>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</si>
  <si>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</si>
  <si>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</si>
  <si>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</si>
  <si>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</si>
  <si>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</si>
  <si>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</si>
  <si>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</si>
  <si>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</si>
  <si>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</si>
  <si>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</si>
  <si>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</si>
  <si>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</si>
  <si>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</si>
  <si>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</si>
  <si>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</si>
  <si>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</si>
  <si>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</si>
  <si>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</si>
  <si>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</si>
  <si>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</si>
  <si>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</si>
  <si>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</si>
  <si>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</si>
  <si>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</si>
  <si>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</si>
  <si>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</si>
  <si>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</si>
  <si>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</si>
  <si>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</si>
  <si>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</si>
  <si>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</si>
  <si>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</si>
  <si>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</si>
  <si>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</si>
  <si>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</si>
  <si>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</si>
  <si>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</si>
  <si>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</si>
  <si>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</si>
  <si>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</si>
  <si>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</si>
  <si>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</si>
  <si>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</si>
  <si>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</si>
  <si>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</si>
  <si>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</si>
  <si>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</si>
  <si>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</si>
  <si>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</si>
  <si>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</si>
  <si>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</si>
  <si>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</si>
  <si>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</si>
  <si>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</si>
  <si>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</si>
  <si>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</si>
  <si>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</si>
  <si>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</si>
  <si>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</si>
  <si>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</si>
  <si>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</si>
  <si>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</si>
  <si>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</si>
  <si>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</si>
  <si>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</si>
  <si>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</si>
  <si>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</si>
  <si>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</si>
  <si>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</si>
  <si>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</si>
  <si>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</si>
  <si>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</si>
  <si>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</si>
  <si>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</si>
  <si>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</si>
  <si>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</si>
  <si>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</si>
  <si>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</si>
  <si>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</si>
  <si>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</si>
  <si>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</si>
  <si>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</si>
  <si>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</si>
  <si>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</si>
  <si>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</si>
  <si>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</si>
  <si>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</si>
  <si>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</si>
  <si>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</si>
  <si>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</si>
  <si>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</si>
  <si>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</si>
  <si>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</si>
  <si>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</si>
  <si>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</si>
  <si>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</si>
  <si>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</si>
  <si>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</si>
  <si>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</si>
  <si>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</si>
  <si>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</si>
  <si>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</si>
  <si>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</si>
  <si>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</si>
  <si>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</si>
  <si>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</si>
  <si>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</si>
  <si>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</si>
  <si>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</si>
  <si>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</si>
  <si>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</si>
  <si>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</si>
  <si>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</si>
  <si>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</si>
  <si>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</si>
  <si>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</si>
  <si>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</si>
  <si>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</si>
  <si>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</si>
  <si>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</si>
  <si>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</si>
  <si>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</si>
  <si>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</si>
  <si>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</si>
  <si>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</si>
  <si>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</si>
  <si>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</si>
  <si>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</si>
  <si>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</si>
  <si>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</si>
  <si>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</si>
  <si>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</si>
  <si>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</si>
  <si>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</si>
  <si>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</si>
  <si>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</si>
  <si>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</si>
  <si>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</si>
  <si>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</si>
  <si>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</si>
  <si>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</si>
  <si>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</si>
  <si>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</si>
  <si>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</si>
  <si>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</si>
  <si>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</si>
  <si>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</si>
  <si>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</si>
  <si>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</si>
  <si>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</si>
  <si>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</si>
  <si>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</si>
  <si>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</si>
  <si>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</si>
  <si>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</si>
  <si>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</si>
  <si>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</si>
  <si>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</si>
  <si>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</si>
  <si>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</si>
  <si>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</si>
  <si>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</si>
  <si>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</si>
  <si>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</si>
  <si>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</si>
  <si>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</si>
  <si>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</si>
  <si>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</si>
  <si>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</si>
  <si>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</si>
  <si>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</si>
  <si>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</si>
  <si>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</si>
  <si>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</si>
  <si>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</si>
  <si>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</si>
  <si>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</si>
  <si>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</si>
  <si>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</si>
  <si>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</si>
  <si>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</si>
  <si>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</si>
  <si>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</si>
  <si>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</si>
  <si>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</si>
  <si>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</si>
  <si>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</si>
  <si>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</si>
  <si>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</si>
  <si>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</si>
  <si>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</si>
  <si>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</si>
  <si>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</si>
  <si>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</si>
  <si>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</si>
  <si>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</si>
  <si>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</si>
  <si>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</si>
  <si>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</si>
  <si>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</si>
  <si>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</si>
  <si>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</si>
  <si>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</si>
  <si>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</si>
  <si>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</si>
  <si>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</si>
  <si>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</si>
  <si>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</si>
  <si>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</si>
  <si>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</si>
  <si>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</si>
  <si>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</si>
  <si>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</si>
  <si>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</si>
  <si>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</si>
  <si>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</si>
  <si>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</si>
  <si>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</si>
  <si>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</si>
  <si>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</si>
  <si>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</si>
  <si>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</si>
  <si>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</si>
  <si>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</si>
  <si>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</si>
  <si>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</si>
  <si>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</si>
  <si>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</si>
  <si>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</si>
  <si>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</si>
  <si>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</si>
  <si>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</si>
  <si>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</si>
  <si>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</si>
  <si>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</si>
  <si>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</si>
  <si>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</si>
  <si>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</si>
  <si>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</si>
  <si>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</si>
  <si>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</si>
  <si>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</si>
  <si>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</si>
  <si>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</si>
  <si>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</si>
  <si>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</si>
  <si>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</si>
  <si>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</si>
  <si>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</si>
  <si>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</si>
  <si>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</si>
  <si>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</si>
  <si>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</si>
  <si>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</si>
  <si>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</si>
  <si>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</si>
  <si>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</si>
  <si>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</si>
  <si>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</si>
  <si>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</si>
  <si>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</si>
  <si>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</si>
  <si>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</si>
  <si>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</si>
  <si>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</si>
  <si>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</si>
  <si>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</si>
  <si>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</si>
  <si>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</si>
  <si>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</si>
  <si>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</si>
  <si>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</si>
  <si>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</si>
  <si>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</si>
  <si>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</si>
  <si>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</si>
  <si>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</si>
  <si>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</si>
  <si>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</si>
  <si>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</si>
  <si>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</si>
  <si>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</si>
  <si>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</si>
  <si>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</si>
  <si>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</si>
  <si>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</si>
  <si>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</si>
  <si>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</si>
  <si>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</si>
  <si>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</si>
  <si>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</si>
  <si>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</si>
  <si>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</si>
  <si>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</si>
  <si>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</si>
  <si>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</si>
  <si>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</si>
  <si>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</si>
  <si>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</si>
  <si>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</si>
  <si>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</si>
  <si>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</si>
  <si>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</si>
  <si>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</si>
  <si>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</si>
  <si>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</si>
  <si>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</si>
  <si>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</si>
  <si>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</si>
  <si>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</si>
  <si>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</si>
  <si>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</si>
  <si>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</si>
  <si>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</si>
  <si>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</si>
  <si>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</si>
  <si>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</si>
  <si>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</si>
  <si>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</si>
  <si>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</si>
  <si>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</si>
  <si>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</si>
  <si>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</si>
  <si>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</si>
  <si>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</si>
  <si>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</si>
  <si>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</si>
  <si>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</si>
  <si>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</si>
  <si>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</si>
  <si>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</si>
  <si>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</si>
  <si>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</si>
  <si>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</si>
  <si>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</si>
  <si>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</si>
  <si>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</si>
  <si>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</si>
  <si>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</si>
  <si>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</si>
  <si>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</si>
  <si>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</si>
  <si>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</si>
  <si>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</si>
  <si>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</si>
  <si>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</si>
  <si>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</si>
  <si>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</si>
  <si>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</si>
  <si>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</si>
  <si>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</si>
  <si>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</si>
  <si>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</si>
  <si>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</si>
  <si>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</si>
  <si>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</si>
  <si>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</si>
  <si>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</si>
  <si>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</si>
  <si>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</si>
  <si>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</si>
  <si>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</si>
  <si>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</si>
  <si>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</si>
  <si>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</si>
  <si>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</si>
  <si>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</si>
  <si>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</si>
  <si>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</si>
  <si>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</si>
  <si>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</si>
  <si>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</si>
  <si>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</si>
  <si>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</si>
  <si>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</si>
  <si>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</si>
  <si>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</si>
  <si>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</si>
  <si>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</si>
  <si>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</si>
  <si>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</si>
  <si>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</si>
  <si>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</si>
  <si>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</si>
  <si>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</si>
  <si>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</si>
  <si>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</si>
  <si>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</si>
  <si>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</si>
  <si>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</si>
  <si>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</si>
  <si>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</si>
  <si>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</si>
  <si>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</si>
  <si>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</si>
  <si>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</si>
  <si>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</si>
  <si>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</si>
  <si>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</si>
  <si>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</si>
  <si>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</si>
  <si>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</si>
  <si>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</si>
  <si>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</si>
  <si>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</si>
  <si>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</si>
  <si>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</si>
  <si>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</si>
  <si>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</si>
  <si>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</si>
  <si>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</si>
  <si>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</si>
  <si>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</si>
  <si>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</si>
  <si>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</si>
  <si>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</si>
  <si>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</si>
  <si>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</si>
  <si>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</si>
  <si>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</si>
  <si>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</si>
  <si>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</si>
  <si>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</si>
  <si>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</si>
  <si>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</si>
  <si>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</si>
  <si>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</si>
  <si>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</si>
  <si>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</si>
  <si>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</si>
  <si>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</si>
  <si>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</si>
  <si>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</si>
  <si>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</si>
  <si>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</si>
  <si>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</si>
  <si>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</si>
  <si>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</si>
  <si>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</si>
  <si>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</si>
  <si>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</si>
  <si>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</si>
  <si>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</si>
  <si>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</si>
  <si>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</si>
  <si>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</si>
  <si>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</si>
  <si>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</si>
  <si>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</si>
  <si>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</si>
  <si>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</si>
  <si>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</si>
  <si>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</si>
  <si>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</si>
  <si>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</si>
  <si>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</si>
  <si>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</si>
  <si>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</si>
  <si>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</si>
  <si>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</si>
  <si>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</si>
  <si>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</si>
  <si>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</si>
  <si>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</si>
  <si>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</si>
  <si>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</si>
  <si>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</si>
  <si>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</si>
  <si>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</si>
  <si>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</si>
  <si>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</si>
  <si>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</si>
  <si>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</si>
  <si>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</si>
  <si>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</si>
  <si>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</si>
  <si>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</si>
  <si>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</si>
  <si>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</si>
  <si>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</si>
  <si>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</si>
  <si>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</si>
  <si>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</si>
  <si>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</si>
  <si>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</si>
  <si>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</si>
  <si>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</si>
  <si>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</si>
  <si>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</si>
  <si>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</si>
  <si>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</si>
  <si>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</si>
  <si>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</si>
  <si>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</si>
  <si>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</si>
  <si>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</si>
  <si>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</si>
  <si>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</si>
  <si>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</si>
  <si>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</si>
  <si>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</si>
  <si>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</si>
  <si>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</si>
  <si>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</si>
  <si>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</si>
  <si>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</si>
  <si>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</si>
  <si>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</si>
  <si>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</si>
  <si>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</si>
  <si>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</si>
  <si>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</si>
  <si>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</si>
  <si>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</si>
  <si>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</si>
  <si>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</si>
  <si>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</si>
  <si>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</si>
  <si>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</si>
  <si>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</si>
  <si>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</si>
  <si>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</si>
  <si>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</si>
  <si>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</si>
  <si>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</si>
  <si>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</si>
  <si>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</si>
  <si>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</si>
  <si>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</si>
  <si>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</si>
  <si>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</si>
  <si>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</si>
  <si>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</si>
  <si>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</si>
  <si>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</si>
  <si>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</si>
  <si>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</si>
  <si>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</si>
  <si>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</si>
  <si>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</si>
  <si>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</si>
  <si>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</si>
  <si>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</si>
  <si>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</si>
  <si>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</si>
  <si>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</si>
  <si>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</si>
  <si>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</si>
  <si>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</si>
  <si>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</si>
  <si>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</si>
  <si>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</si>
  <si>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</si>
  <si>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</si>
  <si>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</si>
  <si>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</si>
  <si>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</si>
  <si>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</si>
  <si>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</si>
  <si>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</si>
  <si>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</si>
  <si>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</si>
  <si>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</si>
  <si>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</si>
  <si>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</si>
  <si>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</si>
  <si>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</si>
  <si>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</si>
  <si>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</si>
  <si>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</si>
  <si>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</si>
  <si>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</si>
  <si>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</si>
  <si>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</si>
  <si>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</si>
  <si>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</si>
  <si>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</si>
  <si>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</si>
  <si>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</si>
  <si>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</si>
  <si>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</si>
  <si>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</si>
  <si>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</si>
  <si>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</si>
  <si>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</si>
  <si>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</si>
  <si>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</si>
  <si>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</si>
  <si>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</si>
  <si>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</si>
  <si>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</si>
  <si>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</si>
  <si>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</si>
  <si>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</si>
  <si>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</si>
  <si>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</si>
  <si>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</si>
  <si>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</si>
  <si>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</si>
  <si>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</si>
  <si>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</si>
  <si>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</si>
  <si>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</si>
  <si>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</si>
  <si>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</si>
  <si>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</si>
  <si>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</si>
  <si>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</si>
  <si>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</si>
  <si>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</si>
  <si>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</si>
  <si>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</si>
  <si>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</si>
  <si>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</si>
  <si>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</si>
  <si>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</si>
  <si>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</si>
  <si>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</si>
  <si>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</si>
  <si>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</si>
  <si>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</si>
  <si>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</si>
  <si>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</si>
  <si>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</si>
  <si>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</si>
  <si>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</si>
  <si>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</si>
  <si>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</si>
  <si>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</si>
  <si>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</si>
  <si>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</si>
  <si>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</si>
  <si>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</si>
  <si>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</si>
  <si>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</si>
  <si>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</si>
  <si>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</si>
  <si>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</si>
  <si>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</si>
  <si>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</si>
  <si>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</si>
  <si>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</si>
  <si>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</si>
  <si>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</si>
  <si>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</si>
  <si>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</si>
  <si>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</si>
  <si>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</si>
  <si>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</si>
  <si>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</si>
  <si>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</si>
  <si>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</si>
  <si>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</si>
  <si>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</si>
  <si>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</si>
  <si>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</si>
  <si>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</si>
  <si>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</si>
  <si>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</si>
  <si>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</si>
  <si>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</si>
  <si>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</si>
  <si>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</si>
  <si>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</si>
  <si>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</si>
  <si>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</si>
  <si>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</si>
  <si>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</si>
  <si>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</si>
  <si>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</si>
  <si>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</si>
  <si>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</si>
  <si>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</si>
  <si>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</si>
  <si>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</si>
  <si>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</si>
  <si>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</si>
  <si>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</si>
  <si>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</si>
  <si>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</si>
  <si>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</si>
  <si>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</si>
  <si>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</si>
  <si>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</si>
  <si>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</si>
  <si>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</si>
  <si>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</si>
  <si>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</si>
  <si>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</si>
  <si>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</si>
  <si>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</si>
  <si>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</si>
  <si>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</si>
  <si>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</si>
  <si>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</si>
  <si>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</si>
  <si>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</si>
  <si>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</si>
  <si>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</si>
  <si>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</si>
  <si>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</si>
  <si>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</si>
  <si>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</si>
  <si>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</si>
  <si>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</si>
  <si>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</si>
  <si>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</si>
  <si>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</si>
  <si>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</si>
  <si>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</si>
  <si>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</si>
  <si>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</si>
  <si>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</si>
  <si>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</si>
  <si>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</si>
  <si>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</si>
  <si>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</si>
  <si>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</si>
  <si>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</si>
  <si>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</si>
  <si>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</si>
  <si>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</si>
  <si>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</si>
  <si>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</si>
  <si>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</si>
  <si>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</si>
  <si>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</si>
  <si>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</si>
  <si>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</si>
  <si>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</si>
  <si>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</si>
  <si>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</si>
  <si>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</si>
  <si>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</si>
  <si>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</si>
  <si>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</si>
  <si>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</si>
  <si>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</si>
  <si>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</si>
  <si>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</si>
  <si>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</si>
  <si>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</si>
  <si>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</si>
  <si>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</si>
  <si>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</si>
  <si>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</si>
  <si>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</si>
  <si>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</si>
  <si>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</si>
  <si>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</si>
  <si>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</si>
  <si>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</si>
  <si>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</si>
  <si>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</si>
  <si>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</si>
  <si>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</si>
  <si>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</si>
  <si>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</si>
  <si>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</si>
  <si>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</si>
  <si>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</si>
  <si>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</si>
  <si>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</si>
  <si>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</si>
  <si>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</si>
  <si>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</si>
  <si>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</si>
  <si>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</si>
  <si>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</si>
  <si>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</si>
  <si>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</si>
  <si>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</si>
  <si>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</si>
  <si>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</si>
  <si>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</si>
  <si>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</si>
  <si>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</si>
  <si>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</si>
  <si>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</si>
  <si>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</si>
  <si>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</si>
  <si>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</si>
  <si>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</si>
  <si>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</si>
  <si>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</si>
  <si>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</si>
  <si>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</si>
  <si>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</si>
  <si>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</si>
  <si>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</si>
  <si>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</si>
  <si>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</si>
  <si>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</si>
  <si>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</si>
  <si>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</si>
  <si>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</si>
  <si>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</si>
  <si>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</si>
  <si>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</si>
  <si>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</si>
  <si>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</si>
  <si>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</si>
  <si>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</si>
  <si>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</si>
  <si>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</si>
  <si>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</si>
  <si>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</si>
  <si>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</si>
  <si>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</si>
  <si>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</si>
  <si>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</si>
  <si>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</si>
  <si>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</si>
  <si>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</si>
  <si>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</si>
  <si>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</si>
  <si>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</si>
  <si>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</si>
  <si>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</si>
  <si>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</si>
  <si>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</si>
  <si>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</si>
  <si>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</si>
  <si>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</si>
  <si>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</si>
  <si>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</si>
  <si>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</si>
  <si>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</si>
  <si>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</si>
  <si>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</si>
  <si>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</si>
  <si>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</si>
  <si>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</si>
  <si>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</si>
  <si>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</si>
  <si>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</si>
  <si>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</si>
  <si>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</si>
  <si>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</si>
  <si>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</si>
  <si>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</si>
  <si>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</si>
  <si>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</si>
  <si>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</si>
  <si>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</si>
  <si>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</si>
  <si>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</si>
  <si>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</si>
  <si>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</si>
  <si>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</si>
  <si>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</si>
  <si>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</si>
  <si>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</si>
  <si>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</si>
  <si>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</si>
  <si>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</si>
  <si>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</si>
  <si>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</si>
  <si>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</si>
  <si>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</si>
  <si>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</si>
  <si>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</si>
  <si>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</si>
  <si>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</si>
  <si>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</si>
  <si>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</si>
  <si>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</si>
  <si>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</si>
  <si>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</si>
  <si>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</si>
  <si>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</si>
  <si>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</si>
  <si>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</si>
  <si>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</si>
  <si>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</si>
  <si>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</si>
  <si>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</si>
  <si>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</si>
  <si>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</si>
  <si>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</si>
  <si>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</si>
  <si>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</si>
  <si>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</si>
  <si>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</si>
  <si>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</si>
  <si>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</si>
  <si>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</si>
  <si>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</si>
  <si>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</si>
  <si>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</si>
  <si>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</si>
  <si>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</si>
  <si>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</si>
  <si>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</si>
  <si>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</si>
  <si>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</si>
  <si>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</si>
  <si>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</si>
  <si>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</si>
  <si>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</si>
  <si>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</si>
  <si>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</si>
  <si>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</si>
  <si>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</si>
  <si>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</si>
  <si>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</si>
  <si>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</si>
  <si>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</si>
  <si>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</si>
  <si>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</si>
  <si>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</si>
  <si>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</si>
  <si>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</si>
  <si>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</si>
  <si>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</si>
  <si>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</si>
  <si>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</si>
  <si>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</si>
  <si>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</si>
  <si>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</si>
  <si>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</si>
  <si>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</si>
  <si>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</si>
  <si>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</si>
  <si>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</si>
  <si>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</si>
  <si>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</si>
  <si>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</si>
  <si>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</si>
  <si>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</si>
  <si>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</si>
  <si>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</si>
  <si>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</si>
  <si>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</si>
  <si>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</si>
  <si>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</si>
  <si>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</si>
  <si>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</si>
  <si>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</si>
  <si>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</si>
  <si>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</si>
  <si>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</si>
  <si>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</si>
  <si>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</si>
  <si>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</si>
  <si>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</si>
  <si>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</si>
  <si>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</si>
  <si>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</si>
  <si>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</si>
  <si>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</si>
  <si>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</si>
  <si>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</si>
  <si>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</si>
  <si>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</si>
  <si>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</si>
  <si>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</si>
  <si>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</si>
  <si>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</si>
  <si>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</si>
  <si>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</si>
  <si>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</si>
  <si>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</si>
  <si>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</si>
  <si>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</si>
  <si>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</si>
  <si>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</si>
  <si>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</si>
  <si>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</si>
  <si>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</si>
  <si>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</si>
  <si>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</si>
  <si>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</si>
  <si>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</si>
  <si>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</si>
  <si>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</si>
  <si>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</si>
  <si>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</si>
  <si>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</si>
  <si>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</si>
  <si>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</si>
  <si>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</si>
  <si>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</si>
  <si>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</si>
  <si>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</si>
  <si>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</si>
  <si>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</si>
  <si>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</si>
  <si>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</si>
  <si>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</si>
  <si>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</si>
  <si>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</si>
  <si>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</si>
  <si>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</si>
  <si>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</si>
  <si>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</si>
  <si>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</si>
  <si>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</si>
  <si>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</si>
  <si>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</si>
  <si>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</si>
  <si>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</si>
  <si>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</si>
  <si>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</si>
  <si>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</si>
  <si>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</si>
  <si>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</si>
  <si>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</si>
  <si>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</si>
  <si>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</si>
  <si>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</si>
  <si>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</si>
  <si>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</si>
  <si>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</si>
  <si>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</si>
  <si>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</si>
  <si>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</si>
  <si>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</si>
  <si>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</si>
  <si>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</si>
  <si>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</si>
  <si>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</si>
  <si>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</si>
  <si>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</si>
  <si>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</si>
  <si>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</si>
  <si>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</si>
  <si>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</si>
  <si>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</si>
  <si>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</si>
  <si>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</si>
  <si>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</si>
  <si>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</si>
  <si>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</si>
  <si>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</si>
  <si>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</si>
  <si>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</si>
  <si>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</si>
  <si>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</si>
  <si>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</si>
  <si>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</si>
  <si>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</si>
  <si>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</si>
  <si>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</si>
  <si>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</si>
  <si>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</si>
  <si>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</si>
  <si>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</si>
  <si>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</si>
  <si>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</si>
  <si>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</si>
  <si>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</si>
  <si>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</si>
  <si>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</si>
  <si>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</si>
  <si>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</si>
  <si>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</si>
  <si>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</si>
  <si>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</si>
  <si>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</si>
  <si>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</si>
  <si>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</si>
  <si>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</si>
  <si>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</si>
  <si>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</si>
  <si>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</si>
  <si>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</si>
  <si>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</si>
  <si>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</si>
  <si>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</si>
  <si>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</si>
  <si>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</si>
  <si>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</si>
  <si>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</si>
  <si>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</si>
  <si>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</si>
  <si>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</si>
  <si>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</si>
  <si>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</si>
  <si>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</si>
  <si>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</si>
  <si>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</si>
  <si>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</si>
  <si>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</si>
  <si>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</si>
  <si>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</si>
  <si>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</si>
  <si>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</si>
  <si>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</si>
  <si>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</si>
  <si>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</si>
  <si>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</si>
  <si>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</si>
  <si>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</si>
  <si>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</si>
  <si>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</si>
  <si>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</si>
  <si>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</si>
  <si>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</si>
  <si>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</si>
  <si>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</si>
  <si>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</si>
  <si>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</si>
  <si>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</si>
  <si>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</si>
  <si>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</si>
  <si>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</si>
  <si>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</si>
  <si>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</si>
  <si>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</si>
  <si>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</si>
  <si>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</si>
  <si>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</si>
  <si>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</si>
  <si>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</si>
  <si>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</si>
  <si>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</si>
  <si>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</si>
  <si>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</si>
  <si>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</si>
  <si>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</si>
  <si>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</si>
  <si>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</si>
  <si>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</si>
  <si>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</si>
  <si>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</si>
  <si>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</si>
  <si>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</si>
  <si>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</si>
  <si>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</si>
  <si>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</si>
  <si>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</si>
  <si>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</si>
  <si>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</si>
  <si>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</si>
  <si>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</si>
  <si>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</si>
  <si>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</si>
  <si>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</si>
  <si>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</si>
  <si>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</si>
  <si>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</si>
  <si>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</si>
  <si>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</si>
  <si>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</si>
  <si>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</si>
  <si>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</si>
  <si>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</si>
  <si>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</si>
  <si>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</si>
  <si>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</si>
  <si>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</si>
  <si>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</si>
  <si>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</si>
  <si>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</si>
  <si>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</si>
  <si>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</si>
  <si>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</si>
  <si>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</si>
  <si>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</si>
  <si>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</si>
  <si>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</si>
  <si>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</si>
  <si>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</si>
  <si>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</si>
  <si>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</si>
  <si>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</si>
  <si>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</si>
  <si>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</si>
  <si>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</si>
  <si>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</si>
  <si>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</si>
  <si>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</si>
  <si>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</si>
  <si>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</si>
  <si>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</si>
  <si>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</si>
  <si>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</si>
  <si>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</si>
  <si>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</si>
  <si>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</si>
  <si>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</si>
  <si>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</si>
  <si>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</si>
  <si>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</si>
  <si>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</si>
  <si>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</si>
  <si>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</si>
  <si>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</si>
  <si>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</si>
  <si>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</si>
  <si>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</si>
  <si>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</si>
  <si>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</si>
  <si>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</si>
  <si>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</si>
  <si>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</si>
  <si>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</si>
  <si>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</si>
  <si>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</si>
  <si>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</si>
  <si>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</si>
  <si>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</si>
  <si>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</si>
  <si>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</si>
  <si>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</si>
  <si>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</si>
  <si>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</si>
  <si>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</si>
  <si>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</si>
  <si>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</si>
  <si>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</si>
  <si>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</si>
  <si>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</si>
  <si>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</si>
  <si>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</si>
  <si>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</si>
  <si>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</si>
  <si>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</si>
  <si>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</si>
  <si>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</si>
  <si>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</si>
  <si>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</si>
  <si>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</si>
  <si>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</si>
  <si>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</si>
  <si>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</si>
  <si>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</si>
  <si>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</si>
  <si>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</si>
  <si>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</si>
  <si>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</si>
  <si>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</si>
  <si>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</si>
  <si>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</si>
  <si>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</si>
  <si>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</si>
  <si>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</si>
  <si>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</si>
  <si>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</si>
  <si>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</si>
  <si>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</si>
  <si>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</si>
  <si>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</si>
  <si>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</si>
  <si>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</si>
  <si>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</si>
  <si>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</si>
  <si>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</si>
  <si>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</si>
  <si>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</si>
  <si>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</si>
  <si>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</si>
  <si>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</si>
  <si>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</si>
  <si>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</si>
  <si>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</si>
  <si>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</si>
  <si>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</si>
  <si>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</si>
  <si>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</si>
  <si>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</si>
  <si>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</si>
  <si>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</si>
  <si>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</si>
  <si>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</si>
  <si>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</si>
  <si>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</si>
  <si>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</si>
  <si>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</si>
  <si>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</si>
  <si>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</si>
  <si>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</si>
  <si>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</si>
  <si>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</si>
  <si>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</si>
  <si>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</si>
  <si>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</si>
  <si>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</si>
  <si>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</si>
  <si>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</si>
  <si>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</si>
  <si>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</si>
  <si>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</si>
  <si>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</si>
  <si>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</si>
  <si>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</si>
  <si>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</si>
  <si>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</si>
  <si>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</si>
  <si>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</si>
  <si>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</si>
  <si>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</si>
  <si>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</si>
  <si>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</si>
  <si>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</si>
  <si>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</si>
  <si>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</si>
  <si>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</si>
  <si>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</si>
  <si>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</si>
  <si>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</si>
  <si>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</si>
  <si>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</si>
  <si>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</si>
  <si>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</si>
  <si>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</si>
  <si>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</si>
  <si>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</si>
  <si>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</si>
  <si>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</si>
  <si>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</si>
  <si>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</si>
  <si>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</si>
  <si>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</si>
  <si>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</si>
  <si>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</si>
  <si>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</si>
  <si>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</si>
  <si>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</si>
  <si>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</si>
  <si>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</si>
  <si>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</si>
  <si>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</si>
  <si>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</si>
  <si>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</si>
  <si>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</si>
  <si>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</si>
  <si>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</si>
  <si>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</si>
  <si>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</si>
  <si>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</si>
  <si>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</si>
  <si>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</si>
  <si>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</si>
  <si>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</si>
  <si>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</si>
  <si>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</si>
  <si>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</si>
  <si>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</si>
  <si>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</si>
  <si>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</si>
  <si>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</si>
  <si>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</si>
  <si>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</si>
  <si>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</si>
  <si>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</si>
  <si>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</si>
  <si>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</si>
  <si>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</si>
  <si>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</si>
  <si>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</si>
  <si>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</si>
  <si>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</si>
  <si>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</si>
  <si>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</si>
  <si>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</si>
  <si>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</si>
  <si>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</si>
  <si>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</si>
  <si>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</si>
  <si>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</si>
  <si>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</si>
  <si>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</si>
  <si>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</si>
  <si>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</si>
  <si>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</si>
  <si>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</si>
  <si>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</si>
  <si>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</si>
  <si>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</si>
  <si>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</si>
  <si>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</si>
  <si>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</si>
  <si>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</si>
  <si>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</si>
  <si>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</si>
  <si>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</si>
  <si>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</si>
  <si>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</si>
  <si>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</si>
  <si>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</si>
  <si>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</si>
  <si>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</si>
  <si>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</si>
  <si>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</si>
  <si>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</si>
  <si>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</si>
  <si>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</si>
  <si>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</si>
  <si>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</si>
  <si>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</si>
  <si>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</si>
  <si>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</si>
  <si>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</si>
  <si>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</si>
  <si>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</si>
  <si>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</si>
  <si>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</si>
  <si>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</si>
  <si>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</si>
  <si>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</si>
  <si>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</si>
  <si>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</si>
  <si>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</si>
  <si>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</si>
  <si>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</si>
  <si>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</si>
  <si>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</si>
  <si>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</si>
  <si>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</si>
  <si>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</si>
  <si>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</si>
  <si>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</si>
  <si>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</si>
  <si>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</si>
  <si>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</si>
  <si>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</si>
  <si>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</si>
  <si>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</si>
  <si>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</si>
  <si>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</si>
  <si>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</si>
  <si>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</si>
  <si>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</si>
  <si>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</si>
  <si>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</si>
  <si>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</si>
  <si>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</si>
  <si>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</si>
  <si>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</si>
  <si>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</si>
  <si>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</si>
  <si>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</si>
  <si>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</si>
  <si>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</si>
  <si>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</si>
  <si>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</si>
  <si>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</si>
  <si>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</si>
  <si>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</si>
  <si>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</si>
  <si>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</si>
  <si>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</si>
  <si>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</si>
  <si>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</si>
  <si>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</si>
  <si>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</si>
  <si>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</si>
  <si>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</si>
  <si>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</si>
  <si>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</si>
  <si>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</si>
  <si>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</si>
  <si>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</si>
  <si>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</si>
  <si>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</si>
  <si>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</si>
  <si>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</si>
  <si>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</si>
  <si>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</si>
  <si>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</si>
  <si>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</si>
  <si>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</si>
  <si>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</si>
  <si>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</si>
  <si>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</si>
  <si>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</si>
  <si>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</si>
  <si>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</si>
  <si>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</si>
  <si>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</si>
  <si>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</si>
  <si>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</si>
  <si>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</si>
  <si>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</si>
  <si>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</si>
  <si>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</si>
  <si>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</si>
  <si>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</si>
  <si>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</si>
  <si>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</si>
  <si>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</si>
  <si>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</si>
  <si>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</si>
  <si>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</si>
  <si>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</si>
  <si>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</si>
  <si>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</si>
  <si>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</si>
  <si>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</si>
  <si>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</si>
  <si>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</si>
  <si>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</si>
  <si>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</si>
  <si>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</si>
  <si>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</si>
  <si>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</si>
  <si>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</si>
  <si>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</si>
  <si>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</si>
  <si>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</si>
  <si>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</si>
  <si>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</si>
  <si>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</si>
  <si>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</si>
  <si>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</si>
  <si>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</si>
  <si>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</si>
  <si>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</si>
  <si>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</si>
  <si>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</si>
  <si>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</si>
  <si>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</si>
  <si>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</si>
  <si>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</si>
  <si>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</si>
  <si>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</si>
  <si>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</si>
  <si>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</si>
  <si>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</si>
  <si>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</si>
  <si>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</si>
  <si>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</si>
  <si>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</si>
  <si>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</si>
  <si>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</si>
  <si>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</si>
  <si>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</si>
  <si>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</si>
  <si>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</si>
  <si>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</si>
  <si>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</si>
  <si>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</si>
  <si>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</si>
  <si>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</si>
  <si>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</si>
  <si>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</si>
  <si>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</si>
  <si>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</si>
  <si>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</si>
  <si>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</si>
  <si>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</si>
  <si>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</si>
  <si>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</si>
  <si>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</si>
  <si>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</si>
  <si>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</si>
  <si>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</si>
  <si>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</si>
  <si>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</si>
  <si>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</si>
  <si>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</si>
  <si>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</si>
  <si>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</si>
  <si>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</si>
  <si>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</si>
  <si>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</si>
  <si>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</si>
  <si>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</si>
  <si>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</si>
  <si>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</si>
  <si>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</si>
  <si>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</si>
  <si>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</si>
  <si>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</si>
  <si>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</si>
  <si>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</si>
  <si>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</si>
  <si>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</si>
  <si>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</si>
  <si>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</si>
  <si>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</si>
  <si>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</si>
  <si>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</si>
  <si>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</si>
  <si>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</si>
  <si>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</si>
  <si>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</si>
  <si>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</si>
  <si>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</si>
  <si>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</si>
  <si>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</si>
  <si>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</si>
  <si>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</si>
  <si>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</si>
  <si>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</si>
  <si>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</si>
  <si>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</si>
  <si>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</si>
  <si>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</si>
  <si>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</si>
  <si>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</si>
  <si>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</si>
  <si>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</si>
  <si>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</si>
  <si>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</si>
  <si>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</si>
  <si>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</si>
  <si>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</si>
  <si>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</si>
  <si>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</si>
  <si>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</si>
  <si>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</si>
  <si>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</si>
  <si>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</si>
  <si>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</si>
  <si>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</si>
  <si>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</si>
  <si>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</si>
  <si>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</si>
  <si>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</si>
  <si>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</si>
  <si>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</si>
  <si>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</si>
  <si>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</si>
  <si>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</si>
  <si>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</si>
  <si>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</si>
  <si>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</si>
  <si>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</si>
  <si>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</si>
  <si>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</si>
  <si>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</si>
  <si>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</si>
  <si>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</si>
  <si>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</si>
  <si>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</si>
  <si>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</si>
  <si>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</si>
  <si>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</si>
  <si>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</si>
  <si>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</si>
  <si>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</si>
  <si>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</si>
  <si>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</si>
  <si>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</si>
  <si>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</si>
  <si>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</si>
  <si>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</si>
  <si>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</si>
  <si>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</si>
  <si>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</si>
  <si>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</si>
  <si>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</si>
  <si>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</si>
  <si>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</si>
  <si>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</si>
  <si>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</si>
  <si>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</si>
  <si>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</si>
  <si>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</si>
  <si>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</si>
  <si>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</si>
  <si>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</si>
  <si>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</si>
  <si>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</si>
  <si>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</si>
  <si>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</si>
  <si>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</si>
  <si>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</si>
  <si>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</si>
  <si>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</si>
  <si>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</si>
  <si>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</si>
  <si>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</si>
  <si>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</si>
  <si>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</si>
  <si>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</si>
  <si>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</si>
  <si>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</si>
  <si>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</si>
  <si>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</si>
  <si>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</si>
  <si>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</si>
  <si>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</si>
  <si>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</si>
  <si>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</si>
  <si>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</si>
  <si>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</si>
  <si>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</si>
  <si>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</si>
  <si>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</si>
  <si>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</si>
  <si>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</si>
  <si>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</si>
  <si>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</si>
  <si>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</si>
  <si>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</si>
  <si>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</si>
  <si>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</si>
  <si>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</si>
  <si>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</si>
  <si>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</si>
  <si>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</si>
  <si>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</si>
  <si>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</si>
  <si>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</si>
  <si>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</si>
  <si>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</si>
  <si>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</si>
  <si>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</si>
  <si>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</si>
  <si>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</si>
  <si>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</si>
  <si>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</si>
  <si>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</si>
  <si>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</si>
  <si>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</si>
  <si>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</si>
  <si>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</si>
  <si>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</si>
  <si>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</si>
  <si>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</si>
  <si>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</si>
  <si>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</si>
  <si>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</si>
  <si>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</si>
  <si>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</si>
  <si>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</si>
  <si>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</si>
  <si>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</si>
  <si>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</si>
  <si>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</si>
  <si>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</si>
  <si>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</si>
  <si>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</si>
  <si>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</si>
  <si>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</si>
  <si>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</si>
  <si>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</si>
  <si>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</si>
  <si>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</si>
  <si>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</si>
  <si>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</si>
  <si>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</si>
  <si>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</si>
  <si>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</si>
  <si>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</si>
  <si>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</si>
  <si>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</si>
  <si>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</si>
  <si>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</si>
  <si>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</si>
  <si>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</si>
  <si>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</si>
  <si>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</si>
  <si>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</si>
  <si>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</si>
  <si>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</si>
  <si>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</si>
  <si>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</si>
  <si>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</si>
  <si>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</si>
  <si>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</si>
  <si>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</si>
  <si>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</si>
  <si>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</si>
  <si>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</si>
  <si>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</si>
  <si>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</si>
  <si>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</si>
  <si>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</si>
  <si>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</si>
  <si>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</si>
  <si>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</si>
  <si>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</si>
  <si>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</si>
  <si>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</si>
  <si>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</si>
  <si>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</si>
  <si>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</si>
  <si>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</si>
  <si>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</si>
  <si>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</si>
  <si>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</si>
  <si>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</si>
  <si>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</si>
  <si>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</si>
  <si>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</si>
  <si>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</si>
  <si>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</si>
  <si>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</si>
  <si>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</si>
  <si>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</si>
  <si>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</si>
  <si>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</si>
  <si>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</si>
  <si>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</si>
  <si>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</si>
  <si>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</si>
  <si>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</si>
  <si>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</si>
  <si>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</si>
  <si>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</si>
  <si>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</si>
  <si>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</si>
  <si>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</si>
  <si>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</si>
  <si>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</si>
  <si>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</si>
  <si>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</si>
  <si>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</si>
  <si>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</si>
  <si>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</si>
  <si>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</si>
  <si>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</si>
  <si>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</si>
  <si>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</si>
  <si>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</si>
  <si>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</si>
  <si>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</si>
  <si>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</si>
  <si>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</si>
  <si>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</si>
  <si>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</si>
  <si>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</si>
  <si>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</si>
  <si>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</si>
  <si>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</si>
  <si>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</si>
  <si>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</si>
  <si>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</si>
  <si>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</si>
  <si>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</si>
  <si>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</si>
  <si>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</si>
  <si>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</si>
  <si>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</si>
  <si>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</si>
  <si>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</si>
  <si>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</si>
  <si>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</si>
  <si>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</si>
  <si>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</si>
  <si>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</si>
  <si>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</si>
  <si>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</si>
  <si>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</si>
  <si>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</si>
  <si>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</si>
  <si>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</si>
  <si>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</si>
  <si>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</si>
  <si>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</si>
  <si>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</si>
  <si>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</si>
  <si>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</si>
  <si>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</si>
  <si>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</si>
  <si>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</si>
  <si>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</si>
  <si>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</si>
  <si>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</si>
  <si>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</si>
  <si>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</si>
  <si>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</si>
  <si>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</si>
  <si>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</si>
  <si>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</si>
  <si>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</si>
  <si>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</si>
  <si>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</si>
  <si>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</si>
  <si>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</si>
  <si>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</si>
  <si>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</si>
  <si>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</si>
  <si>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</si>
  <si>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</si>
  <si>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</si>
  <si>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</si>
  <si>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</si>
  <si>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</si>
  <si>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</si>
  <si>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</si>
  <si>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</si>
  <si>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</si>
  <si>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</si>
  <si>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</si>
  <si>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</si>
  <si>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</si>
  <si>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</si>
  <si>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</si>
  <si>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</si>
  <si>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</si>
  <si>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</si>
  <si>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</si>
  <si>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</si>
  <si>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</si>
  <si>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</si>
  <si>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</si>
  <si>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</si>
  <si>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</si>
  <si>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</si>
  <si>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</si>
  <si>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</si>
  <si>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</si>
  <si>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</si>
  <si>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</si>
  <si>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</si>
  <si>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</si>
  <si>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</si>
  <si>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</si>
  <si>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</si>
  <si>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</si>
  <si>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</si>
  <si>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</si>
  <si>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</si>
  <si>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</si>
  <si>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</si>
  <si>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</si>
  <si>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</si>
  <si>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</si>
  <si>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</si>
  <si>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</si>
  <si>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</si>
  <si>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</si>
  <si>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</si>
  <si>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</si>
  <si>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</si>
  <si>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</si>
  <si>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</si>
  <si>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</si>
  <si>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</si>
  <si>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</si>
  <si>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</si>
  <si>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</si>
  <si>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</si>
  <si>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</si>
  <si>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</si>
  <si>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</si>
  <si>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</si>
  <si>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</si>
  <si>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</si>
  <si>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</si>
  <si>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</si>
  <si>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</si>
  <si>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</si>
  <si>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</si>
  <si>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</si>
  <si>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</si>
  <si>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</si>
  <si>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</si>
  <si>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</si>
  <si>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</si>
  <si>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</si>
  <si>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</si>
  <si>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</si>
  <si>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</si>
  <si>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</si>
  <si>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</si>
  <si>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</si>
  <si>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</si>
  <si>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</si>
  <si>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</si>
  <si>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</si>
  <si>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</si>
  <si>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</si>
  <si>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</si>
  <si>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</si>
  <si>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</si>
  <si>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</si>
  <si>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</si>
  <si>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</si>
  <si>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</si>
  <si>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</si>
  <si>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</si>
  <si>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</si>
  <si>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</si>
  <si>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</si>
  <si>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</si>
  <si>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</si>
  <si>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</si>
  <si>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</si>
  <si>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</si>
  <si>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</si>
  <si>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</si>
  <si>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</si>
  <si>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</si>
  <si>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</si>
  <si>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</si>
  <si>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</si>
  <si>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</si>
  <si>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</si>
  <si>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</si>
  <si>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</si>
  <si>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</si>
  <si>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</si>
  <si>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</si>
  <si>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</si>
  <si>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</si>
  <si>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</si>
  <si>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</si>
  <si>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</si>
  <si>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</si>
  <si>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</si>
  <si>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</si>
  <si>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</si>
  <si>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</si>
  <si>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</si>
  <si>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</si>
  <si>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</si>
  <si>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</si>
  <si>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</si>
  <si>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</si>
  <si>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</si>
  <si>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</si>
  <si>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</si>
  <si>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</si>
  <si>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</si>
  <si>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</si>
  <si>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</si>
  <si>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</si>
  <si>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</si>
  <si>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</si>
  <si>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</si>
  <si>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</si>
  <si>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</si>
  <si>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</si>
  <si>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</si>
  <si>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</si>
  <si>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</si>
  <si>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</si>
  <si>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</si>
  <si>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</si>
  <si>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</si>
  <si>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</si>
  <si>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</si>
  <si>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</si>
  <si>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</si>
  <si>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</si>
  <si>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</si>
  <si>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</si>
  <si>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</si>
  <si>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</si>
  <si>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</si>
  <si>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</si>
  <si>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</si>
  <si>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</si>
  <si>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</si>
  <si>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</si>
  <si>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</si>
  <si>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</si>
  <si>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</si>
  <si>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</si>
  <si>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</si>
  <si>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</si>
  <si>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</si>
  <si>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</si>
  <si>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</si>
  <si>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</si>
  <si>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</si>
  <si>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</si>
  <si>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</si>
  <si>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</si>
  <si>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</si>
  <si>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</si>
  <si>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</si>
  <si>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</si>
  <si>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</si>
  <si>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</si>
  <si>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</si>
  <si>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</si>
  <si>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</si>
  <si>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</si>
  <si>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</si>
  <si>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</si>
  <si>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</si>
  <si>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</si>
  <si>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</si>
  <si>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</si>
  <si>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</si>
  <si>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</si>
  <si>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</si>
  <si>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</si>
  <si>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</si>
  <si>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</si>
  <si>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</si>
  <si>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</si>
  <si>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</si>
  <si>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</si>
  <si>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</si>
  <si>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</si>
  <si>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</si>
  <si>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</si>
  <si>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</si>
  <si>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</si>
  <si>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</si>
  <si>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</si>
  <si>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</si>
  <si>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</si>
  <si>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</si>
  <si>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</si>
  <si>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</si>
  <si>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</si>
  <si>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</si>
  <si>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</si>
  <si>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</si>
  <si>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</si>
  <si>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</si>
  <si>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</si>
  <si>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</si>
  <si>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</si>
  <si>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</si>
  <si>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</si>
  <si>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</si>
  <si>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</si>
  <si>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</si>
  <si>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</si>
  <si>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</si>
  <si>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</si>
  <si>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</si>
  <si>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</si>
  <si>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</si>
  <si>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</si>
  <si>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</si>
  <si>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</si>
  <si>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</si>
  <si>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</si>
  <si>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</si>
  <si>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</si>
  <si>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</si>
  <si>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</si>
  <si>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</si>
  <si>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</si>
  <si>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</si>
  <si>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</si>
  <si>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</si>
  <si>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</si>
  <si>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</si>
  <si>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</si>
  <si>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</si>
  <si>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</si>
  <si>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</si>
  <si>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</si>
  <si>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</si>
  <si>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</si>
  <si>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</si>
  <si>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</si>
  <si>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</si>
  <si>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</si>
  <si>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</si>
  <si>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</si>
  <si>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</si>
  <si>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</si>
  <si>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</si>
  <si>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</si>
  <si>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</si>
  <si>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</si>
  <si>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</si>
  <si>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</si>
  <si>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</si>
  <si>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</si>
  <si>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</si>
  <si>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</si>
  <si>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</si>
  <si>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</si>
  <si>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</si>
  <si>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</si>
  <si>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</si>
  <si>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</si>
  <si>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</si>
  <si>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</si>
  <si>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</si>
  <si>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</si>
  <si>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</si>
  <si>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</si>
  <si>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</si>
  <si>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</si>
  <si>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</si>
  <si>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</si>
  <si>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</si>
  <si>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</si>
  <si>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</si>
  <si>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</si>
  <si>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</si>
  <si>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</si>
  <si>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</si>
  <si>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</si>
  <si>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</si>
  <si>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</si>
  <si>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</si>
  <si>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</si>
  <si>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</si>
  <si>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</si>
  <si>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</si>
  <si>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</si>
  <si>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</si>
  <si>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</si>
  <si>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</si>
  <si>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</si>
  <si>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</si>
  <si>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</si>
  <si>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</si>
  <si>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</si>
  <si>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</si>
  <si>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</si>
  <si>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</si>
  <si>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</si>
  <si>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</si>
  <si>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</si>
  <si>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</si>
  <si>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</si>
  <si>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</si>
  <si>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</si>
  <si>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</si>
  <si>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</si>
  <si>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</si>
  <si>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</si>
  <si>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</si>
  <si>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</si>
  <si>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</si>
  <si>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</si>
  <si>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</si>
  <si>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</si>
  <si>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</si>
  <si>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</si>
  <si>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</si>
  <si>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</si>
  <si>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</si>
  <si>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</si>
  <si>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</si>
  <si>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</si>
  <si>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</si>
  <si>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</si>
  <si>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</si>
  <si>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</si>
  <si>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</si>
  <si>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</si>
  <si>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</si>
  <si>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</si>
  <si>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</si>
  <si>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</si>
  <si>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</si>
  <si>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</si>
  <si>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</si>
  <si>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</si>
  <si>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</si>
  <si>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</si>
  <si>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</si>
  <si>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</si>
  <si>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</si>
  <si>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</si>
  <si>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</si>
  <si>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</si>
  <si>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</si>
  <si>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</si>
  <si>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</si>
  <si>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</si>
  <si>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</si>
  <si>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</si>
  <si>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</si>
  <si>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</si>
  <si>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</si>
  <si>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</si>
  <si>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</si>
  <si>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</si>
  <si>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</si>
  <si>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</si>
  <si>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</si>
  <si>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</si>
  <si>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</si>
  <si>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</si>
  <si>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</si>
  <si>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</si>
  <si>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</si>
  <si>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</si>
  <si>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</si>
  <si>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</si>
  <si>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</si>
  <si>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</si>
  <si>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</si>
  <si>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</si>
  <si>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</si>
  <si>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</si>
  <si>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</si>
  <si>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</si>
  <si>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</si>
  <si>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</si>
  <si>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</si>
  <si>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</si>
  <si>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</si>
  <si>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</si>
  <si>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</si>
  <si>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</si>
  <si>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</si>
  <si>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</si>
  <si>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</si>
  <si>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</si>
  <si>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</si>
  <si>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</si>
  <si>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</si>
  <si>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</si>
  <si>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</si>
  <si>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</si>
  <si>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</si>
  <si>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</si>
  <si>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</si>
  <si>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</si>
  <si>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</si>
  <si>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</si>
  <si>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</si>
  <si>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</si>
  <si>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</si>
  <si>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</si>
  <si>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</si>
  <si>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</si>
  <si>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</si>
  <si>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</si>
  <si>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</si>
  <si>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</si>
  <si>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</si>
  <si>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</si>
  <si>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</si>
  <si>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</si>
  <si>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</si>
  <si>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</si>
  <si>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</si>
  <si>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</si>
  <si>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</si>
  <si>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</si>
  <si>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</si>
  <si>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</si>
  <si>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</si>
  <si>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</si>
  <si>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</si>
  <si>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</si>
  <si>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</si>
  <si>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</si>
  <si>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</si>
  <si>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</si>
  <si>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</si>
  <si>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</si>
  <si>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</si>
  <si>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</si>
  <si>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</si>
  <si>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</si>
  <si>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</si>
  <si>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</si>
  <si>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</si>
  <si>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</si>
  <si>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</si>
  <si>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</si>
  <si>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</si>
  <si>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</si>
  <si>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</si>
  <si>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</si>
  <si>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</si>
  <si>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</si>
  <si>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</si>
  <si>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</si>
  <si>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</si>
  <si>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</si>
  <si>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</si>
  <si>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</si>
  <si>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</si>
  <si>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</si>
  <si>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</si>
  <si>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</si>
  <si>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</si>
  <si>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</si>
  <si>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</si>
  <si>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</si>
  <si>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</si>
  <si>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</si>
  <si>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</si>
  <si>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</si>
  <si>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</si>
  <si>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</si>
  <si>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</si>
  <si>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</si>
  <si>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</si>
  <si>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</si>
  <si>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</si>
  <si>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</si>
  <si>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</si>
  <si>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</si>
  <si>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</si>
  <si>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</si>
  <si>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</si>
  <si>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</si>
  <si>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</si>
  <si>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</si>
  <si>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</si>
  <si>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</si>
  <si>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</si>
  <si>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</si>
  <si>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</si>
  <si>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</si>
  <si>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</si>
  <si>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</si>
  <si>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</si>
  <si>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</si>
  <si>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</si>
  <si>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</si>
  <si>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</si>
  <si>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</si>
  <si>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</si>
  <si>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</si>
  <si>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</si>
  <si>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</si>
  <si>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</si>
  <si>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</si>
  <si>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</si>
  <si>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</si>
  <si>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</si>
  <si>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</si>
  <si>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</si>
  <si>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</si>
  <si>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</si>
  <si>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</si>
  <si>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</si>
  <si>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</si>
  <si>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</si>
  <si>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</si>
  <si>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</si>
  <si>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</si>
  <si>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</si>
  <si>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</si>
  <si>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</si>
  <si>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</si>
  <si>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</si>
  <si>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</si>
  <si>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</si>
  <si>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</si>
  <si>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</si>
  <si>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</si>
  <si>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</si>
  <si>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</si>
  <si>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</si>
  <si>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</si>
  <si>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</si>
  <si>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</si>
  <si>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</si>
  <si>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</si>
  <si>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</si>
  <si>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</si>
  <si>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</si>
  <si>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</si>
  <si>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</si>
  <si>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</si>
  <si>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</si>
  <si>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</si>
  <si>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</si>
  <si>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</si>
  <si>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</si>
  <si>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</si>
  <si>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</si>
  <si>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</si>
  <si>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</si>
  <si>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</si>
  <si>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</si>
  <si>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</si>
  <si>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</si>
  <si>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</si>
  <si>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</si>
  <si>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</si>
  <si>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</si>
  <si>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</si>
  <si>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</si>
  <si>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</si>
  <si>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</si>
  <si>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</si>
  <si>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</si>
  <si>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</si>
  <si>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</si>
  <si>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</si>
  <si>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</si>
  <si>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</si>
  <si>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</si>
  <si>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</si>
  <si>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</si>
  <si>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</si>
  <si>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</si>
  <si>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</si>
  <si>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</si>
  <si>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</si>
  <si>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</si>
  <si>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</si>
  <si>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</si>
  <si>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</si>
  <si>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</si>
  <si>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</si>
  <si>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</si>
  <si>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</si>
  <si>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</si>
  <si>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</si>
  <si>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</si>
  <si>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</si>
  <si>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</si>
  <si>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</si>
  <si>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</si>
  <si>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</si>
  <si>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</si>
  <si>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</si>
  <si>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</si>
  <si>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</si>
  <si>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</si>
  <si>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</si>
  <si>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</si>
  <si>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</si>
  <si>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</si>
  <si>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</si>
  <si>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</si>
  <si>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</si>
  <si>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</si>
  <si>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</si>
  <si>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</si>
  <si>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</si>
  <si>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</si>
  <si>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</si>
  <si>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</si>
  <si>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</si>
  <si>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</si>
  <si>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</si>
  <si>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</si>
  <si>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</si>
  <si>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</si>
  <si>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</si>
  <si>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</si>
  <si>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</si>
  <si>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</si>
  <si>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</si>
  <si>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</si>
  <si>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</si>
  <si>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</si>
  <si>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</si>
  <si>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</si>
  <si>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</si>
  <si>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</si>
  <si>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</si>
  <si>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</si>
  <si>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</si>
  <si>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</si>
  <si>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</si>
  <si>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</si>
  <si>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</si>
  <si>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</si>
  <si>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</si>
  <si>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</si>
  <si>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</si>
  <si>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</si>
  <si>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</si>
  <si>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</si>
  <si>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</si>
  <si>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</si>
  <si>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</si>
  <si>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</si>
  <si>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</si>
  <si>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</si>
  <si>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</si>
  <si>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</si>
  <si>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</si>
  <si>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</si>
  <si>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</si>
  <si>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</si>
  <si>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</si>
  <si>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</si>
  <si>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</si>
  <si>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</si>
  <si>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</si>
  <si>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</si>
  <si>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</si>
  <si>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</si>
  <si>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</si>
  <si>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</si>
  <si>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</si>
  <si>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</si>
  <si>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</si>
  <si>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</si>
  <si>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</si>
  <si>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</si>
  <si>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</si>
  <si>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</si>
  <si>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</si>
  <si>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</si>
  <si>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</si>
  <si>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</si>
  <si>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</si>
  <si>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</si>
  <si>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</si>
  <si>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</si>
  <si>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</si>
  <si>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</si>
  <si>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</si>
  <si>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</si>
  <si>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</si>
  <si>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</si>
  <si>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</si>
  <si>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</si>
  <si>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</si>
  <si>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</si>
  <si>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</si>
  <si>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</si>
  <si>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</si>
  <si>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</si>
  <si>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</si>
  <si>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</si>
  <si>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</si>
  <si>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</si>
  <si>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</si>
  <si>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</si>
  <si>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</si>
  <si>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</si>
  <si>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</si>
  <si>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</si>
  <si>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</si>
  <si>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</si>
  <si>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</si>
  <si>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</si>
  <si>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</si>
  <si>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</si>
  <si>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</si>
  <si>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</si>
  <si>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</si>
  <si>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</si>
  <si>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</si>
  <si>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</si>
  <si>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</si>
  <si>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</si>
  <si>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</si>
  <si>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</si>
  <si>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</si>
  <si>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</si>
  <si>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</si>
  <si>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</si>
  <si>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</si>
  <si>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</si>
  <si>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</si>
  <si>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</si>
  <si>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</si>
  <si>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</si>
  <si>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</si>
  <si>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</si>
  <si>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</si>
  <si>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</si>
  <si>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</si>
  <si>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</si>
  <si>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</si>
  <si>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</si>
  <si>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</si>
  <si>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</si>
  <si>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</si>
  <si>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</si>
  <si>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</si>
  <si>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</si>
  <si>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</si>
  <si>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</si>
  <si>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</si>
  <si>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</si>
  <si>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</si>
  <si>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</si>
  <si>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</si>
  <si>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</si>
  <si>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</si>
  <si>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</si>
  <si>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</si>
  <si>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</si>
  <si>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</si>
  <si>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</si>
  <si>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</si>
  <si>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</si>
  <si>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</si>
  <si>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</si>
  <si>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</si>
  <si>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</si>
  <si>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</si>
  <si>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</si>
  <si>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</si>
  <si>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</si>
  <si>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</si>
  <si>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</si>
  <si>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</si>
  <si>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</si>
  <si>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</si>
  <si>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</si>
  <si>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</si>
  <si>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</si>
  <si>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</si>
  <si>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</si>
  <si>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</si>
  <si>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</si>
  <si>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</si>
  <si>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</si>
  <si>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</si>
  <si>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</si>
  <si>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</si>
  <si>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</si>
  <si>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</si>
  <si>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</si>
  <si>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</si>
  <si>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</si>
  <si>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</si>
  <si>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</si>
  <si>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</si>
  <si>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</si>
  <si>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</si>
  <si>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</si>
  <si>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</si>
  <si>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</si>
  <si>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</si>
  <si>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</si>
  <si>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</si>
  <si>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</si>
  <si>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</si>
  <si>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</si>
  <si>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</si>
  <si>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</si>
  <si>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</si>
  <si>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</si>
  <si>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</si>
  <si>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</si>
  <si>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</si>
  <si>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</si>
  <si>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</si>
  <si>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</si>
  <si>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</si>
  <si>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</si>
  <si>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</si>
  <si>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</si>
  <si>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</si>
  <si>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</si>
  <si>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</si>
  <si>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</si>
  <si>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</si>
  <si>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</si>
  <si>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</si>
  <si>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</si>
  <si>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</si>
  <si>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</si>
  <si>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</si>
  <si>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</si>
  <si>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</si>
  <si>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</si>
  <si>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</si>
  <si>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</si>
  <si>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</si>
  <si>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</si>
  <si>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</si>
  <si>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</si>
  <si>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</si>
  <si>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</si>
  <si>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</si>
  <si>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</si>
  <si>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</si>
  <si>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</si>
  <si>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</si>
  <si>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</si>
  <si>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</si>
  <si>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</si>
  <si>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</si>
  <si>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</si>
  <si>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</si>
  <si>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</si>
  <si>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</si>
  <si>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</si>
  <si>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</si>
  <si>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</si>
  <si>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</si>
  <si>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</si>
  <si>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</si>
  <si>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</si>
  <si>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</si>
  <si>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</si>
  <si>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</si>
  <si>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</si>
  <si>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</si>
  <si>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</si>
  <si>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</si>
  <si>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</si>
  <si>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</si>
  <si>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</si>
  <si>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</si>
  <si>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</si>
  <si>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</si>
  <si>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</si>
  <si>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</si>
  <si>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</si>
  <si>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</si>
  <si>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</si>
  <si>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</si>
  <si>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</si>
  <si>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</si>
  <si>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</si>
  <si>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</si>
  <si>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</si>
  <si>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</si>
  <si>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</si>
  <si>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</si>
  <si>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</si>
  <si>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</si>
  <si>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</si>
  <si>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</si>
  <si>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</si>
  <si>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</si>
  <si>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</si>
  <si>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</si>
  <si>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</si>
  <si>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</si>
  <si>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</si>
  <si>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</si>
  <si>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</si>
  <si>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</si>
  <si>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</si>
  <si>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</si>
  <si>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</si>
  <si>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</si>
  <si>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</si>
  <si>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</si>
  <si>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</si>
  <si>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</si>
  <si>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</si>
  <si>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</si>
  <si>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</si>
  <si>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</si>
  <si>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</si>
  <si>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</si>
  <si>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</si>
  <si>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</si>
  <si>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</si>
  <si>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</si>
  <si>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</si>
  <si>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</si>
  <si>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</si>
  <si>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</si>
  <si>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</si>
  <si>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</si>
  <si>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</si>
  <si>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</si>
  <si>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</si>
  <si>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</si>
  <si>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</si>
  <si>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</si>
  <si>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</si>
  <si>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</si>
  <si>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</si>
  <si>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</si>
  <si>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</si>
  <si>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</si>
  <si>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</si>
  <si>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</si>
  <si>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</si>
  <si>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</si>
  <si>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</si>
  <si>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</si>
  <si>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</si>
  <si>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</si>
  <si>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</si>
  <si>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</si>
  <si>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</si>
  <si>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</si>
  <si>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</si>
  <si>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</si>
  <si>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</si>
  <si>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</si>
  <si>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</si>
  <si>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</si>
  <si>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</si>
  <si>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</si>
  <si>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</si>
  <si>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</si>
  <si>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</si>
  <si>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</si>
  <si>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</si>
  <si>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</si>
  <si>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</si>
  <si>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</si>
  <si>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</si>
  <si>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</si>
  <si>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</si>
  <si>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</si>
  <si>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</si>
  <si>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</si>
  <si>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</si>
  <si>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</si>
  <si>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</si>
  <si>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</si>
  <si>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</si>
  <si>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</si>
  <si>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</si>
  <si>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</si>
  <si>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</si>
  <si>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</si>
  <si>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</si>
  <si>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</si>
  <si>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</si>
  <si>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</si>
  <si>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</si>
  <si>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</si>
  <si>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</si>
  <si>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</si>
  <si>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</si>
  <si>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</si>
  <si>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</si>
  <si>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</si>
  <si>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</si>
  <si>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</si>
  <si>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</si>
  <si>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</si>
  <si>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</si>
  <si>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</si>
  <si>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</si>
  <si>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</si>
  <si>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</si>
  <si>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</si>
  <si>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</si>
  <si>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</si>
  <si>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</si>
  <si>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</si>
  <si>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</si>
  <si>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</si>
  <si>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</si>
  <si>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</si>
  <si>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</si>
  <si>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</si>
  <si>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</si>
  <si>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</si>
  <si>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</si>
  <si>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</si>
  <si>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</si>
  <si>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</si>
  <si>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</si>
  <si>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</si>
  <si>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</si>
  <si>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</si>
  <si>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</si>
  <si>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</si>
  <si>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</si>
  <si>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</si>
  <si>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</si>
  <si>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</si>
  <si>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</si>
  <si>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</si>
  <si>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</si>
  <si>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</si>
  <si>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</si>
  <si>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</si>
  <si>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</si>
  <si>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</si>
  <si>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</si>
  <si>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</si>
  <si>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</si>
  <si>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</si>
  <si>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</si>
  <si>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</si>
  <si>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</si>
  <si>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</si>
  <si>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</si>
  <si>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</si>
  <si>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</si>
  <si>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</si>
  <si>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</si>
  <si>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</si>
  <si>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</si>
  <si>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</si>
  <si>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</si>
  <si>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</si>
  <si>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</si>
  <si>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</si>
  <si>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</si>
  <si>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</si>
  <si>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</si>
  <si>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</si>
  <si>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</si>
  <si>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</si>
  <si>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</si>
  <si>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</si>
  <si>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</si>
  <si>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</si>
  <si>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</si>
  <si>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</si>
  <si>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</si>
  <si>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</si>
  <si>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</si>
  <si>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</si>
  <si>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</si>
  <si>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</si>
  <si>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</si>
  <si>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</si>
  <si>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</si>
  <si>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</si>
  <si>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</si>
  <si>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</si>
  <si>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</si>
  <si>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</si>
  <si>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</si>
  <si>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</si>
  <si>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</si>
  <si>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</si>
  <si>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</si>
  <si>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</si>
  <si>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</si>
  <si>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</si>
  <si>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</si>
  <si>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</si>
  <si>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</si>
  <si>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</si>
  <si>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</si>
  <si>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</si>
  <si>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</si>
  <si>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</si>
  <si>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</si>
  <si>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</si>
  <si>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</si>
  <si>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</si>
  <si>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</si>
  <si>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</si>
  <si>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</si>
  <si>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</si>
  <si>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</si>
  <si>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</si>
  <si>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</si>
  <si>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</si>
  <si>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</si>
  <si>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</si>
  <si>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</si>
  <si>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</si>
  <si>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</si>
  <si>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</si>
  <si>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</si>
  <si>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</si>
  <si>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</si>
  <si>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</si>
  <si>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</si>
  <si>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</si>
  <si>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</si>
  <si>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</si>
  <si>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</si>
  <si>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</si>
  <si>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</si>
  <si>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</si>
  <si>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</si>
  <si>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</si>
  <si>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</si>
  <si>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</si>
  <si>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</si>
  <si>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</si>
  <si>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</si>
  <si>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</si>
  <si>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</si>
  <si>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</si>
  <si>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</si>
  <si>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</si>
  <si>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</si>
  <si>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</si>
  <si>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</si>
  <si>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</si>
  <si>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</si>
  <si>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</si>
  <si>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</si>
  <si>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</si>
  <si>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</si>
  <si>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</si>
  <si>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</si>
  <si>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</si>
  <si>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</si>
  <si>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</si>
  <si>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</si>
  <si>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</si>
  <si>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</si>
  <si>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</si>
  <si>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</si>
  <si>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</si>
  <si>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</si>
  <si>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</si>
  <si>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</si>
  <si>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</si>
  <si>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</si>
  <si>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</si>
  <si>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</si>
  <si>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</si>
  <si>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</si>
  <si>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</si>
  <si>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</si>
  <si>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</si>
  <si>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</si>
  <si>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</si>
  <si>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</si>
  <si>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</si>
  <si>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</si>
  <si>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</si>
  <si>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</si>
  <si>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</si>
  <si>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</si>
  <si>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</si>
  <si>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</si>
  <si>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</si>
  <si>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</si>
  <si>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</si>
  <si>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</si>
  <si>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</si>
  <si>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</si>
  <si>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</si>
  <si>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</si>
  <si>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</si>
  <si>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</si>
  <si>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</si>
  <si>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</si>
  <si>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</si>
  <si>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</si>
  <si>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</si>
  <si>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</si>
  <si>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</si>
  <si>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</si>
  <si>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</si>
  <si>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</si>
  <si>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</si>
  <si>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</si>
  <si>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</si>
  <si>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</si>
  <si>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</si>
  <si>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</si>
  <si>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</si>
  <si>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</si>
  <si>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</si>
  <si>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</si>
  <si>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</si>
  <si>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</si>
  <si>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</si>
  <si>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</si>
  <si>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</si>
  <si>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</si>
  <si>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</si>
  <si>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</si>
  <si>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</si>
  <si>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</si>
  <si>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</si>
  <si>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</si>
  <si>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</si>
  <si>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</si>
  <si>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</si>
  <si>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</si>
  <si>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</si>
  <si>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</si>
  <si>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</si>
  <si>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</si>
  <si>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</si>
  <si>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</si>
  <si>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</si>
  <si>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</si>
  <si>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</si>
  <si>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</si>
  <si>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</si>
  <si>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</si>
  <si>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</si>
  <si>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</si>
  <si>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</si>
  <si>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</si>
  <si>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</si>
  <si>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</si>
  <si>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</si>
  <si>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</si>
  <si>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</si>
  <si>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</si>
  <si>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</si>
  <si>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</si>
  <si>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</si>
  <si>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</si>
  <si>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</si>
  <si>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</si>
  <si>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</si>
  <si>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</si>
  <si>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</si>
  <si>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</si>
  <si>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</si>
  <si>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</si>
  <si>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</si>
  <si>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</si>
  <si>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</si>
  <si>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</si>
  <si>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</si>
  <si>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</si>
  <si>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</si>
  <si>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</si>
  <si>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</si>
  <si>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</si>
  <si>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</si>
  <si>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</si>
  <si>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</si>
  <si>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</si>
  <si>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</si>
  <si>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</si>
  <si>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</si>
  <si>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</si>
  <si>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</si>
  <si>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</si>
  <si>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</si>
  <si>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</si>
  <si>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</si>
  <si>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</si>
  <si>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</si>
  <si>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</si>
  <si>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</si>
  <si>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</si>
  <si>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</si>
  <si>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</si>
  <si>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</si>
  <si>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</si>
  <si>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</si>
  <si>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</si>
  <si>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</si>
  <si>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</si>
  <si>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</si>
  <si>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</si>
  <si>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</si>
  <si>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</si>
  <si>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</si>
  <si>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</si>
  <si>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</si>
  <si>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</si>
  <si>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</si>
  <si>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</si>
  <si>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</si>
  <si>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</si>
  <si>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</si>
  <si>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</si>
  <si>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</si>
  <si>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</si>
  <si>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</si>
  <si>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</si>
  <si>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</si>
  <si>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</si>
  <si>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</si>
  <si>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</si>
  <si>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</si>
  <si>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</si>
  <si>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</si>
  <si>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</si>
  <si>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</si>
  <si>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</si>
  <si>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</si>
  <si>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</si>
  <si>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</si>
  <si>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</si>
  <si>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</si>
  <si>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</si>
  <si>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</si>
  <si>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</si>
  <si>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</si>
  <si>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</si>
  <si>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</si>
  <si>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</si>
  <si>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</si>
  <si>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</si>
  <si>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</si>
  <si>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</si>
  <si>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</si>
  <si>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</si>
  <si>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</si>
  <si>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</si>
  <si>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</si>
  <si>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</si>
  <si>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</si>
  <si>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</si>
  <si>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</si>
  <si>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</si>
  <si>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</si>
  <si>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</si>
  <si>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</si>
  <si>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</si>
  <si>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</si>
  <si>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</si>
  <si>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</si>
  <si>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</si>
  <si>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</si>
  <si>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</si>
  <si>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</si>
  <si>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</si>
  <si>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</si>
  <si>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</si>
  <si>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</si>
  <si>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</si>
  <si>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</si>
  <si>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</si>
  <si>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</si>
  <si>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</si>
  <si>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</si>
  <si>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</si>
  <si>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</si>
  <si>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</si>
  <si>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</si>
  <si>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</si>
  <si>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</si>
  <si>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</si>
  <si>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</si>
  <si>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</si>
  <si>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</si>
  <si>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</si>
  <si>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</si>
  <si>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</si>
  <si>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</si>
  <si>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</si>
  <si>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</si>
  <si>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</si>
  <si>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</si>
  <si>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</si>
  <si>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</si>
  <si>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</si>
  <si>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</si>
  <si>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</si>
  <si>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</si>
  <si>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</si>
  <si>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</si>
  <si>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</si>
  <si>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</si>
  <si>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</si>
  <si>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</si>
  <si>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</si>
  <si>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</si>
  <si>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</si>
  <si>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</si>
  <si>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</si>
  <si>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</si>
  <si>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</si>
  <si>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</si>
  <si>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</si>
  <si>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</si>
  <si>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</si>
  <si>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</si>
  <si>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</si>
  <si>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</si>
  <si>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</si>
  <si>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</si>
  <si>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</si>
  <si>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</si>
  <si>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</si>
  <si>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</si>
  <si>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</si>
  <si>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</si>
  <si>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</si>
  <si>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</si>
  <si>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</si>
  <si>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</si>
  <si>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</si>
  <si>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</si>
  <si>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</si>
  <si>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</si>
  <si>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</si>
  <si>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</si>
  <si>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</si>
  <si>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</si>
  <si>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</si>
  <si>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</si>
  <si>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</si>
  <si>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</si>
  <si>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</si>
  <si>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</si>
  <si>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</si>
  <si>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</si>
  <si>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</si>
  <si>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</si>
  <si>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</si>
  <si>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</si>
  <si>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</si>
  <si>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</si>
  <si>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</si>
  <si>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</si>
  <si>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</si>
  <si>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</si>
  <si>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</si>
  <si>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</si>
  <si>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</si>
  <si>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</si>
  <si>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</si>
  <si>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</si>
  <si>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</si>
  <si>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</si>
  <si>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</si>
  <si>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</si>
  <si>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</si>
  <si>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</si>
  <si>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</si>
  <si>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</si>
  <si>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</si>
  <si>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</si>
  <si>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</si>
  <si>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</si>
  <si>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</si>
  <si>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</si>
  <si>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</si>
  <si>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</si>
  <si>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</si>
  <si>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</si>
  <si>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</si>
  <si>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</si>
  <si>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</si>
  <si>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</si>
  <si>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</si>
  <si>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</si>
  <si>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</si>
  <si>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</si>
  <si>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</si>
  <si>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</si>
  <si>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</si>
  <si>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</si>
  <si>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</si>
  <si>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</si>
  <si>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</si>
  <si>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</si>
  <si>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</si>
  <si>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</si>
  <si>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</si>
  <si>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</si>
  <si>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</si>
  <si>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</si>
  <si>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</si>
  <si>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</si>
  <si>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</si>
  <si>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</si>
  <si>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</si>
  <si>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</si>
  <si>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</si>
  <si>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</si>
  <si>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</si>
  <si>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</si>
  <si>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</si>
  <si>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</si>
  <si>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</si>
  <si>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</si>
  <si>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</si>
  <si>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</si>
  <si>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</si>
  <si>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</si>
  <si>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</si>
  <si>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</si>
  <si>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</si>
  <si>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</si>
  <si>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</si>
  <si>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</si>
  <si>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</si>
  <si>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</si>
  <si>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</si>
  <si>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</si>
  <si>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</si>
  <si>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</si>
  <si>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</si>
  <si>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</si>
  <si>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</si>
  <si>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</si>
  <si>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</si>
  <si>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</si>
  <si>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</si>
  <si>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</si>
  <si>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</si>
  <si>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</si>
  <si>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</si>
  <si>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</si>
  <si>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</si>
  <si>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</si>
  <si>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</si>
  <si>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</si>
  <si>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</si>
  <si>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</si>
  <si>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</si>
  <si>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</si>
  <si>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</si>
  <si>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</si>
  <si>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</si>
  <si>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</si>
  <si>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</si>
  <si>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</si>
  <si>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</si>
  <si>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</si>
  <si>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</si>
  <si>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</si>
  <si>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</si>
  <si>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</si>
  <si>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</si>
  <si>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</si>
  <si>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</si>
  <si>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</si>
  <si>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</si>
  <si>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</si>
  <si>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</si>
  <si>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</si>
  <si>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</si>
  <si>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</si>
  <si>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</si>
  <si>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</si>
  <si>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</si>
  <si>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</si>
  <si>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</si>
  <si>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</si>
  <si>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</si>
  <si>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</si>
  <si>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</si>
  <si>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</si>
  <si>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</si>
  <si>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</si>
  <si>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</si>
  <si>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</si>
  <si>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</si>
  <si>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</si>
  <si>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</si>
  <si>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</si>
  <si>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</si>
  <si>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</si>
  <si>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</si>
  <si>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</si>
  <si>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</si>
  <si>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</si>
  <si>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</si>
  <si>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</si>
  <si>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</si>
  <si>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</si>
  <si>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</si>
  <si>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</si>
  <si>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</si>
  <si>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</si>
  <si>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</si>
  <si>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</si>
  <si>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</si>
  <si>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</si>
  <si>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</si>
  <si>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</si>
  <si>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</si>
  <si>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</si>
  <si>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</si>
  <si>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</si>
  <si>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</si>
  <si>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</si>
  <si>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</si>
  <si>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</si>
  <si>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</si>
  <si>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</si>
  <si>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</si>
  <si>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</si>
  <si>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</si>
  <si>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</si>
  <si>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</si>
  <si>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</si>
  <si>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</si>
  <si>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</si>
  <si>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</si>
  <si>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</si>
  <si>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</si>
  <si>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</si>
  <si>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</si>
  <si>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</si>
  <si>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</si>
  <si>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</si>
  <si>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</si>
  <si>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</si>
  <si>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</si>
  <si>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</si>
  <si>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</si>
  <si>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</si>
  <si>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</si>
  <si>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</si>
  <si>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</si>
  <si>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</si>
  <si>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</si>
  <si>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</si>
  <si>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</si>
  <si>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</si>
  <si>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</si>
  <si>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</si>
  <si>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</si>
  <si>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</si>
  <si>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</si>
  <si>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</si>
  <si>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</si>
  <si>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</si>
  <si>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</si>
  <si>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</si>
  <si>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</si>
  <si>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</si>
  <si>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</si>
  <si>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</si>
  <si>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</si>
  <si>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</si>
  <si>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</si>
  <si>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</si>
  <si>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</si>
  <si>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</si>
  <si>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</si>
  <si>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</si>
  <si>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</si>
  <si>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</si>
  <si>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</si>
  <si>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</si>
  <si>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</si>
  <si>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</si>
  <si>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</si>
  <si>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</si>
  <si>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</si>
  <si>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</si>
  <si>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</si>
  <si>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</si>
  <si>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</si>
  <si>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</si>
  <si>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</si>
  <si>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</si>
  <si>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</si>
  <si>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</si>
  <si>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</si>
  <si>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</si>
  <si>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</si>
  <si>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</si>
  <si>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</si>
  <si>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</si>
  <si>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</si>
  <si>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</si>
  <si>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</si>
  <si>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</si>
  <si>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</si>
  <si>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</si>
  <si>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</si>
  <si>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</si>
  <si>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</si>
  <si>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</si>
  <si>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</si>
  <si>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</si>
  <si>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</si>
  <si>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</si>
  <si>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</si>
  <si>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</si>
  <si>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</si>
  <si>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</si>
  <si>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</si>
  <si>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</si>
  <si>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</si>
  <si>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</si>
  <si>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</si>
  <si>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</si>
  <si>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</si>
  <si>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</si>
  <si>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</si>
  <si>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</si>
  <si>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</si>
  <si>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</si>
  <si>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</si>
  <si>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</si>
  <si>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</si>
  <si>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</si>
  <si>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</si>
  <si>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</si>
  <si>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</si>
  <si>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</si>
  <si>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</si>
  <si>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</si>
  <si>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</si>
  <si>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</si>
  <si>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</si>
  <si>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</si>
  <si>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</si>
  <si>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</si>
  <si>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</si>
  <si>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</si>
  <si>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</si>
  <si>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</si>
  <si>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</si>
  <si>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</si>
  <si>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</si>
  <si>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</si>
  <si>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</si>
  <si>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</si>
  <si>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</si>
  <si>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</si>
  <si>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</si>
  <si>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</si>
  <si>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</si>
  <si>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</si>
  <si>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</si>
  <si>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</si>
  <si>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</si>
  <si>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</si>
  <si>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</si>
  <si>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</si>
  <si>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</si>
  <si>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</si>
  <si>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</si>
  <si>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</si>
  <si>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</si>
  <si>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</si>
  <si>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</si>
  <si>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</si>
  <si>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</si>
  <si>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</si>
  <si>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</si>
  <si>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</si>
  <si>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</si>
  <si>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</si>
  <si>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</si>
  <si>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</si>
  <si>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</si>
  <si>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</si>
  <si>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</si>
  <si>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</si>
  <si>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</si>
  <si>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</si>
  <si>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</si>
  <si>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</si>
  <si>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</si>
  <si>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</si>
  <si>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</si>
  <si>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</si>
  <si>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</si>
  <si>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</si>
  <si>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</si>
  <si>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</si>
  <si>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</si>
  <si>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</si>
  <si>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</si>
  <si>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</si>
  <si>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</si>
  <si>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</si>
  <si>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</si>
  <si>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</si>
  <si>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</si>
  <si>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</si>
  <si>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</si>
  <si>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</si>
  <si>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</si>
  <si>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</si>
  <si>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</si>
  <si>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</si>
  <si>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</si>
  <si>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</si>
  <si>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</si>
  <si>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</si>
  <si>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</si>
  <si>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</si>
  <si>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</si>
  <si>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</si>
  <si>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</si>
  <si>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</si>
  <si>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</si>
  <si>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</si>
  <si>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</si>
  <si>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</si>
  <si>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</si>
  <si>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</si>
  <si>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</si>
  <si>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</si>
  <si>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</si>
  <si>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</si>
  <si>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</si>
  <si>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</si>
  <si>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</si>
  <si>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</si>
  <si>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</si>
  <si>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</si>
  <si>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</si>
  <si>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</si>
  <si>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</si>
  <si>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</si>
  <si>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</si>
  <si>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</si>
  <si>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</si>
  <si>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</si>
  <si>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</si>
  <si>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</si>
  <si>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</si>
  <si>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</si>
  <si>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</si>
  <si>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</si>
  <si>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</si>
  <si>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</si>
  <si>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</si>
  <si>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</si>
  <si>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</si>
  <si>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</si>
  <si>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</si>
  <si>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</si>
  <si>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</si>
  <si>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</si>
  <si>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</si>
  <si>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</si>
  <si>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</si>
  <si>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</si>
  <si>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</si>
  <si>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</si>
  <si>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</si>
  <si>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</si>
  <si>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</si>
  <si>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</si>
  <si>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</si>
  <si>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</si>
  <si>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</si>
  <si>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</si>
  <si>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</si>
  <si>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</si>
  <si>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</si>
  <si>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</si>
  <si>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</si>
  <si>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</si>
  <si>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</si>
  <si>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</si>
  <si>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</si>
  <si>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</si>
  <si>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</si>
  <si>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</si>
  <si>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</si>
  <si>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</si>
  <si>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</si>
  <si>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</si>
  <si>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</si>
  <si>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</si>
  <si>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</si>
  <si>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</si>
  <si>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</si>
  <si>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</si>
  <si>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</si>
  <si>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</si>
  <si>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</si>
  <si>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</si>
  <si>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</si>
  <si>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</si>
  <si>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</si>
  <si>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</si>
  <si>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</si>
  <si>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</si>
  <si>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</si>
  <si>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</si>
  <si>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</si>
  <si>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</si>
  <si>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</si>
  <si>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</si>
  <si>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</si>
  <si>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</si>
  <si>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</si>
  <si>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</si>
  <si>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</si>
  <si>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</si>
  <si>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</si>
  <si>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</si>
  <si>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</si>
  <si>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</si>
  <si>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</si>
  <si>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</si>
  <si>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</si>
  <si>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</si>
  <si>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</si>
  <si>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</si>
  <si>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</si>
  <si>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</si>
  <si>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</si>
  <si>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</si>
  <si>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</si>
  <si>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</si>
  <si>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</si>
  <si>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</si>
  <si>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</si>
  <si>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</si>
  <si>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</si>
  <si>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</si>
  <si>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</si>
  <si>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</si>
  <si>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</si>
  <si>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</si>
  <si>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</si>
  <si>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</si>
  <si>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</si>
  <si>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</si>
  <si>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</si>
  <si>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</si>
  <si>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</si>
  <si>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</si>
  <si>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</si>
  <si>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</si>
  <si>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</si>
  <si>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</si>
  <si>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</si>
  <si>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</si>
  <si>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</si>
  <si>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</si>
  <si>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</si>
  <si>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</si>
  <si>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</si>
  <si>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</si>
  <si>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</si>
  <si>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</si>
  <si>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</si>
  <si>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</si>
  <si>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</si>
  <si>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</si>
  <si>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</si>
  <si>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</si>
  <si>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</si>
  <si>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</si>
  <si>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</si>
  <si>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</si>
  <si>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</si>
  <si>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</si>
  <si>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</si>
  <si>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</si>
  <si>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</si>
  <si>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</si>
  <si>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</si>
  <si>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</si>
  <si>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</si>
  <si>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</si>
  <si>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</si>
  <si>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</si>
  <si>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</si>
  <si>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</si>
  <si>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</si>
  <si>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</si>
  <si>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</si>
  <si>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</si>
  <si>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</si>
  <si>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</si>
  <si>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</si>
  <si>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</si>
  <si>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</si>
  <si>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</si>
  <si>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</si>
  <si>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</si>
  <si>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</si>
  <si>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</si>
  <si>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</si>
  <si>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</si>
  <si>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</si>
  <si>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</si>
  <si>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</si>
  <si>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</si>
  <si>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</si>
  <si>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</si>
  <si>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</si>
  <si>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</si>
  <si>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</si>
  <si>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</si>
  <si>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</si>
  <si>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</si>
  <si>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</si>
  <si>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</si>
  <si>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</si>
  <si>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</si>
  <si>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</si>
  <si>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</si>
  <si>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</si>
  <si>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</si>
  <si>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</si>
  <si>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</si>
  <si>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</si>
  <si>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</si>
  <si>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</si>
  <si>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</si>
  <si>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</si>
  <si>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</si>
  <si>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</si>
  <si>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</si>
  <si>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</si>
  <si>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</si>
  <si>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</si>
  <si>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</si>
  <si>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</si>
  <si>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</si>
  <si>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</si>
  <si>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</si>
  <si>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</si>
  <si>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</si>
  <si>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</si>
  <si>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</si>
  <si>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</si>
  <si>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</si>
  <si>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</si>
  <si>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</si>
  <si>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</si>
  <si>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</si>
  <si>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</si>
  <si>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</si>
  <si>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</si>
  <si>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</si>
  <si>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</si>
  <si>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</si>
  <si>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</si>
  <si>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</si>
  <si>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</si>
  <si>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</si>
  <si>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</si>
  <si>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</si>
  <si>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</si>
  <si>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</si>
  <si>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</si>
  <si>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</si>
  <si>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</si>
  <si>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</si>
  <si>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</si>
  <si>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</si>
  <si>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</si>
  <si>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</si>
  <si>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</si>
  <si>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</si>
  <si>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</si>
  <si>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</si>
  <si>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</si>
  <si>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</si>
  <si>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</si>
  <si>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</si>
  <si>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</si>
  <si>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</si>
  <si>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</si>
  <si>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</si>
  <si>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</si>
  <si>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</si>
  <si>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</si>
  <si>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</si>
  <si>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</si>
  <si>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</si>
  <si>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</si>
  <si>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</si>
  <si>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</si>
  <si>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</si>
  <si>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</si>
  <si>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</si>
  <si>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</si>
  <si>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</si>
  <si>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</si>
  <si>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</si>
  <si>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</si>
  <si>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</si>
  <si>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</si>
  <si>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</si>
  <si>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</si>
  <si>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</si>
  <si>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</si>
  <si>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</si>
  <si>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</si>
  <si>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</si>
  <si>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</si>
  <si>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</si>
  <si>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</si>
  <si>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</si>
  <si>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</si>
  <si>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</si>
  <si>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</si>
  <si>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</si>
  <si>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</si>
  <si>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</si>
  <si>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</si>
  <si>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</si>
  <si>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</si>
  <si>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</si>
  <si>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</si>
  <si>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</si>
  <si>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</si>
  <si>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</si>
  <si>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</si>
  <si>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</si>
  <si>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</si>
  <si>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</si>
  <si>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</si>
  <si>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</si>
  <si>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</si>
  <si>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</si>
  <si>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</si>
  <si>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</si>
  <si>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</si>
  <si>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</si>
  <si>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</si>
  <si>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</si>
  <si>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</si>
  <si>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</si>
  <si>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</si>
  <si>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</si>
  <si>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</si>
  <si>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</si>
  <si>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</si>
  <si>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</si>
  <si>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</si>
  <si>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</si>
  <si>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</si>
  <si>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</si>
  <si>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</si>
  <si>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</si>
  <si>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</si>
  <si>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</si>
  <si>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</si>
  <si>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</si>
  <si>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</si>
  <si>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</si>
  <si>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</si>
  <si>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</si>
  <si>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</si>
  <si>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</si>
  <si>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</si>
  <si>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</si>
  <si>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</si>
  <si>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</si>
  <si>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</si>
  <si>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</si>
  <si>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</si>
  <si>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</si>
  <si>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</si>
  <si>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</si>
  <si>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</si>
  <si>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</si>
  <si>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</si>
  <si>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</si>
  <si>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</si>
  <si>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</si>
  <si>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</si>
  <si>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</si>
  <si>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</si>
  <si>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</si>
  <si>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</si>
  <si>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</si>
  <si>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</si>
  <si>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</si>
  <si>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</si>
  <si>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</si>
  <si>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</si>
  <si>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</si>
  <si>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</si>
  <si>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</si>
  <si>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</si>
  <si>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</si>
  <si>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</si>
  <si>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</si>
  <si>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</si>
  <si>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</si>
  <si>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</si>
  <si>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</si>
  <si>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</si>
  <si>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</si>
  <si>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</si>
  <si>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</si>
  <si>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</si>
  <si>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</si>
  <si>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</si>
  <si>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</si>
  <si>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</si>
  <si>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</si>
  <si>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</si>
  <si>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</si>
  <si>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</si>
  <si>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</si>
  <si>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</si>
  <si>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</si>
  <si>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</si>
  <si>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</si>
  <si>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</si>
  <si>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</si>
  <si>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</si>
  <si>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</si>
  <si>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</si>
  <si>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</si>
  <si>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</si>
  <si>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</si>
  <si>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</si>
  <si>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</si>
  <si>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</si>
  <si>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</si>
  <si>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</si>
  <si>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</si>
  <si>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</si>
  <si>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</si>
  <si>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</si>
  <si>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</si>
  <si>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</si>
  <si>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</si>
  <si>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</si>
  <si>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</si>
  <si>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</si>
  <si>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</si>
  <si>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</si>
  <si>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</si>
  <si>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</si>
  <si>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</si>
  <si>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</si>
  <si>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</si>
  <si>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</si>
  <si>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</si>
  <si>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</si>
  <si>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</si>
  <si>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</si>
  <si>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</si>
  <si>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</si>
  <si>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</si>
  <si>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</si>
  <si>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</si>
  <si>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</si>
  <si>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</si>
  <si>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</si>
  <si>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</si>
  <si>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</si>
  <si>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</si>
  <si>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</si>
  <si>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</si>
  <si>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</si>
  <si>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</si>
  <si>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</si>
  <si>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</si>
  <si>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</si>
  <si>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</si>
  <si>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</si>
  <si>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</si>
  <si>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</si>
  <si>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</si>
  <si>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</si>
  <si>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</si>
  <si>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</si>
  <si>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</si>
  <si>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</si>
  <si>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</si>
  <si>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</si>
  <si>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</si>
  <si>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</si>
  <si>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</si>
  <si>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</si>
  <si>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</si>
  <si>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</si>
  <si>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</si>
  <si>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</si>
  <si>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</si>
  <si>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</si>
  <si>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</si>
  <si>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</si>
  <si>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</si>
  <si>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</si>
  <si>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</si>
  <si>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</si>
  <si>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</si>
  <si>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</si>
  <si>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</si>
  <si>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</si>
  <si>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</si>
  <si>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</si>
  <si>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</si>
  <si>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</si>
  <si>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</si>
  <si>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</si>
  <si>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</si>
  <si>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</si>
  <si>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</si>
  <si>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</si>
  <si>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</si>
  <si>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</si>
  <si>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</si>
  <si>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</si>
  <si>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</si>
  <si>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</si>
  <si>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</si>
  <si>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</si>
  <si>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</si>
  <si>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</si>
  <si>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</si>
  <si>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</si>
  <si>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</si>
  <si>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</si>
  <si>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</si>
  <si>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</si>
  <si>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</si>
  <si>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</si>
  <si>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</si>
  <si>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</si>
  <si>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</si>
  <si>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</si>
  <si>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</si>
  <si>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</si>
  <si>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</si>
  <si>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</si>
  <si>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</si>
  <si>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</si>
  <si>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</si>
  <si>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</si>
  <si>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</si>
  <si>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</si>
  <si>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</si>
  <si>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</si>
  <si>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</si>
  <si>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</si>
  <si>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</si>
  <si>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</si>
  <si>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</si>
  <si>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</si>
  <si>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</si>
  <si>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</si>
  <si>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</si>
  <si>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</si>
  <si>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</si>
  <si>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</si>
  <si>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</si>
  <si>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</si>
  <si>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</si>
  <si>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</si>
  <si>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</si>
  <si>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</si>
  <si>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</si>
  <si>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</si>
  <si>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</si>
  <si>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</si>
  <si>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</si>
  <si>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</si>
  <si>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</si>
  <si>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</si>
  <si>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</si>
  <si>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</si>
  <si>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</si>
  <si>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</si>
  <si>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</si>
  <si>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</si>
  <si>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</si>
  <si>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</si>
  <si>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</si>
  <si>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</si>
  <si>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</si>
  <si>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</si>
  <si>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</si>
  <si>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</si>
  <si>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</si>
  <si>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</si>
  <si>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</si>
  <si>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</si>
  <si>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</si>
  <si>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</si>
  <si>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</si>
  <si>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</si>
  <si>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</si>
  <si>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</si>
  <si>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</si>
  <si>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</si>
  <si>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</si>
  <si>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</si>
  <si>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</si>
  <si>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</si>
  <si>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</si>
  <si>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</si>
  <si>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</si>
  <si>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</si>
  <si>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</si>
  <si>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</si>
  <si>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</si>
  <si>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</si>
  <si>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</si>
  <si>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</si>
  <si>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</si>
  <si>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</si>
  <si>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</si>
  <si>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</si>
  <si>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</si>
  <si>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</si>
  <si>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</si>
  <si>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</si>
  <si>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</si>
  <si>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</si>
  <si>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</si>
  <si>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</si>
  <si>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</si>
  <si>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</si>
  <si>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</si>
  <si>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</si>
  <si>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</si>
  <si>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</si>
  <si>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</si>
  <si>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</si>
  <si>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</si>
  <si>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</si>
  <si>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</si>
  <si>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</si>
  <si>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</si>
  <si>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</si>
  <si>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</si>
  <si>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</si>
  <si>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</si>
  <si>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</si>
  <si>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</si>
  <si>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</si>
  <si>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</si>
  <si>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</si>
  <si>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</si>
  <si>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</si>
  <si>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</si>
  <si>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</si>
  <si>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</si>
  <si>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</si>
  <si>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</si>
  <si>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</si>
  <si>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</si>
  <si>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</si>
  <si>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</si>
  <si>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</si>
  <si>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</si>
  <si>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</si>
  <si>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</si>
  <si>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</si>
  <si>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</si>
  <si>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</si>
  <si>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</si>
  <si>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</si>
  <si>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</si>
  <si>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</si>
  <si>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</si>
  <si>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</si>
  <si>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</si>
  <si>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</si>
  <si>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</si>
  <si>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</si>
  <si>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</si>
  <si>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</si>
  <si>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</si>
  <si>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</si>
  <si>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</si>
  <si>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</si>
  <si>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</si>
  <si>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</si>
  <si>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</si>
  <si>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</si>
  <si>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</si>
  <si>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</si>
  <si>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</si>
  <si>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</si>
  <si>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</si>
  <si>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</si>
  <si>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</si>
  <si>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</si>
  <si>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</si>
  <si>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</si>
  <si>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</si>
  <si>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</si>
  <si>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</si>
  <si>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</si>
  <si>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</si>
  <si>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</si>
  <si>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</si>
  <si>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</si>
  <si>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</si>
  <si>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</si>
  <si>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</si>
  <si>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</si>
  <si>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</si>
  <si>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</si>
  <si>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</si>
  <si>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</si>
  <si>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</si>
  <si>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</si>
  <si>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</si>
  <si>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</si>
  <si>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</si>
  <si>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</si>
  <si>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</si>
  <si>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</si>
  <si>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</si>
  <si>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</si>
  <si>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</si>
  <si>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</si>
  <si>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</si>
  <si>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</si>
  <si>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</si>
  <si>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</si>
  <si>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</si>
  <si>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</si>
  <si>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</si>
  <si>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</si>
  <si>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</si>
  <si>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</si>
  <si>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</si>
  <si>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</si>
  <si>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</si>
  <si>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</si>
  <si>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</si>
  <si>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</si>
  <si>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</si>
  <si>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</si>
  <si>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</si>
  <si>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</si>
  <si>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</si>
  <si>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</si>
  <si>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</si>
  <si>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</si>
  <si>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</si>
  <si>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</si>
  <si>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</si>
  <si>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</si>
  <si>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</si>
  <si>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</si>
  <si>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</si>
  <si>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</si>
  <si>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</si>
  <si>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</si>
  <si>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</si>
  <si>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</si>
  <si>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</si>
  <si>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</si>
  <si>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</si>
  <si>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</si>
  <si>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</si>
  <si>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</si>
  <si>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</si>
  <si>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</si>
  <si>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</si>
  <si>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</si>
  <si>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</si>
  <si>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</si>
  <si>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</si>
  <si>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</si>
  <si>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</si>
  <si>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</si>
  <si>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</si>
  <si>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</si>
  <si>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</si>
  <si>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</si>
  <si>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</si>
  <si>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</si>
  <si>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</si>
  <si>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</si>
  <si>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</si>
  <si>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</si>
  <si>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</si>
  <si>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</si>
  <si>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</si>
  <si>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</si>
  <si>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</si>
  <si>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</si>
  <si>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</si>
  <si>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</si>
  <si>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</si>
  <si>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</si>
  <si>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</si>
  <si>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</si>
  <si>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</si>
  <si>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</si>
  <si>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</si>
  <si>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</si>
  <si>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</si>
  <si>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</si>
  <si>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</si>
  <si>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</si>
  <si>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</si>
  <si>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</si>
  <si>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</si>
  <si>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</si>
  <si>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</si>
  <si>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</si>
  <si>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</si>
  <si>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</si>
  <si>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</si>
  <si>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</si>
  <si>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</si>
  <si>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</si>
  <si>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</si>
  <si>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</si>
  <si>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</si>
  <si>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</si>
  <si>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</si>
  <si>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</si>
  <si>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</si>
  <si>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</si>
  <si>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</si>
  <si>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</si>
  <si>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</si>
  <si>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</si>
  <si>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</si>
  <si>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</si>
  <si>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</si>
  <si>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</si>
  <si>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</si>
  <si>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</si>
  <si>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</si>
  <si>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</si>
  <si>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</si>
  <si>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</si>
  <si>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</si>
  <si>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</si>
  <si>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</si>
  <si>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</si>
  <si>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</si>
  <si>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</si>
  <si>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</si>
  <si>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</si>
  <si>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</si>
  <si>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</si>
  <si>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</si>
  <si>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</si>
  <si>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</si>
  <si>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</si>
  <si>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</si>
  <si>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</si>
  <si>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</si>
  <si>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</si>
  <si>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</si>
  <si>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</si>
  <si>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</si>
  <si>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</si>
  <si>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</si>
  <si>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</si>
  <si>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</si>
  <si>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</si>
  <si>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</si>
  <si>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</si>
  <si>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</si>
  <si>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</si>
  <si>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</si>
  <si>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</si>
  <si>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</si>
  <si>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</si>
  <si>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</si>
  <si>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</si>
  <si>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</si>
  <si>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</si>
  <si>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</si>
  <si>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</si>
  <si>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</si>
  <si>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</si>
  <si>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</si>
  <si>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</si>
  <si>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</si>
  <si>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</si>
  <si>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</si>
  <si>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</si>
  <si>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</si>
  <si>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</si>
  <si>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</si>
  <si>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</si>
  <si>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</si>
  <si>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</si>
  <si>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</si>
  <si>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</si>
  <si>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</si>
  <si>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</si>
  <si>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</si>
  <si>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</si>
  <si>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</si>
  <si>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</si>
  <si>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</si>
  <si>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</si>
  <si>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</si>
  <si>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</si>
  <si>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</si>
  <si>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</si>
  <si>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</si>
  <si>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</si>
  <si>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</si>
  <si>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</si>
  <si>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</si>
  <si>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</si>
  <si>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</si>
  <si>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</si>
  <si>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</si>
  <si>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</si>
  <si>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</si>
  <si>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</si>
  <si>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</si>
  <si>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</si>
  <si>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</si>
  <si>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</si>
  <si>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</si>
  <si>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</si>
  <si>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</si>
  <si>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</si>
  <si>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</si>
  <si>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</si>
  <si>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</si>
  <si>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</si>
  <si>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</si>
  <si>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</si>
  <si>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</si>
  <si>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</si>
  <si>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</si>
  <si>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</si>
  <si>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</si>
  <si>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</si>
  <si>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</si>
  <si>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</si>
  <si>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</si>
  <si>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</si>
  <si>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</si>
  <si>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</si>
  <si>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</si>
  <si>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</si>
  <si>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</si>
  <si>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</si>
  <si>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</si>
  <si>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</si>
  <si>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</si>
  <si>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</si>
  <si>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</si>
  <si>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</si>
  <si>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</si>
  <si>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</si>
  <si>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</si>
  <si>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</si>
  <si>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</si>
  <si>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</si>
  <si>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</si>
  <si>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</si>
  <si>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</si>
  <si>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</si>
  <si>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</si>
  <si>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</si>
  <si>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</si>
  <si>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</si>
  <si>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</si>
  <si>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</si>
  <si>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</si>
  <si>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</si>
  <si>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</si>
  <si>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</si>
  <si>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</si>
  <si>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</si>
  <si>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</si>
  <si>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</si>
  <si>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</si>
  <si>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</si>
  <si>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</si>
  <si>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</si>
  <si>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</si>
  <si>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</si>
  <si>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</si>
  <si>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</si>
  <si>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</si>
  <si>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</si>
  <si>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</si>
  <si>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</si>
  <si>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</si>
  <si>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</si>
  <si>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</si>
  <si>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</si>
  <si>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</si>
  <si>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</si>
  <si>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</si>
  <si>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</si>
  <si>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</si>
  <si>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</si>
  <si>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</si>
  <si>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</si>
  <si>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</si>
  <si>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</si>
  <si>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</si>
  <si>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</si>
  <si>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</si>
  <si>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</si>
  <si>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</si>
  <si>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</si>
  <si>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</si>
  <si>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</si>
  <si>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</si>
  <si>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</si>
  <si>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</si>
  <si>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</si>
  <si>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</si>
  <si>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</si>
  <si>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</si>
  <si>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</si>
  <si>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</si>
  <si>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</si>
  <si>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</si>
  <si>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</si>
  <si>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</si>
  <si>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</si>
  <si>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</si>
  <si>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</si>
  <si>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</si>
  <si>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</si>
  <si>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</si>
  <si>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</si>
  <si>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</si>
  <si>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</si>
  <si>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</si>
  <si>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</si>
  <si>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</si>
  <si>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</si>
  <si>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</si>
  <si>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</si>
  <si>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</si>
  <si>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</si>
  <si>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</si>
  <si>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</si>
  <si>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</si>
  <si>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</si>
  <si>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</si>
  <si>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</si>
  <si>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</si>
  <si>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</si>
  <si>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</si>
  <si>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</si>
  <si>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</si>
  <si>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</si>
  <si>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</si>
  <si>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</si>
  <si>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</si>
  <si>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</si>
  <si>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</si>
  <si>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</si>
  <si>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</si>
  <si>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</si>
  <si>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</si>
  <si>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</si>
  <si>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</si>
  <si>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</si>
  <si>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</si>
  <si>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</si>
  <si>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</si>
  <si>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</si>
  <si>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</si>
  <si>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</si>
  <si>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</si>
  <si>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</si>
  <si>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</si>
  <si>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</si>
  <si>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</si>
  <si>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</si>
  <si>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</si>
  <si>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</si>
  <si>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</si>
  <si>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</si>
  <si>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</si>
  <si>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</si>
  <si>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</si>
  <si>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</si>
  <si>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</si>
  <si>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</si>
  <si>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</si>
  <si>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</si>
  <si>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</si>
  <si>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</si>
  <si>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</si>
  <si>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</si>
  <si>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</si>
  <si>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</si>
  <si>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</si>
  <si>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</si>
  <si>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</si>
  <si>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</si>
  <si>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</si>
  <si>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</si>
  <si>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</si>
  <si>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</si>
  <si>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</si>
  <si>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</si>
  <si>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</si>
  <si>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</si>
  <si>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</si>
  <si>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</si>
  <si>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</si>
  <si>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</si>
  <si>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</si>
  <si>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</si>
  <si>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</si>
  <si>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</si>
  <si>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</si>
  <si>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</si>
  <si>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</si>
  <si>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</si>
  <si>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</si>
  <si>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</si>
  <si>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</si>
  <si>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</si>
  <si>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</si>
  <si>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</si>
  <si>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</si>
  <si>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</si>
  <si>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</si>
  <si>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</si>
  <si>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</si>
  <si>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</si>
  <si>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</si>
  <si>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</si>
  <si>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</si>
  <si>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</si>
  <si>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</si>
  <si>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</si>
  <si>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</si>
  <si>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</si>
  <si>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</si>
  <si>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</si>
  <si>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</si>
  <si>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</si>
  <si>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</si>
  <si>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</si>
  <si>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</si>
  <si>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</si>
  <si>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</si>
  <si>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</si>
  <si>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</si>
  <si>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</si>
  <si>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</si>
  <si>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</si>
  <si>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</si>
  <si>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</si>
  <si>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</si>
  <si>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</si>
  <si>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</si>
  <si>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</si>
  <si>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</si>
  <si>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</si>
  <si>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</si>
  <si>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</si>
  <si>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</si>
  <si>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</si>
  <si>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</si>
  <si>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</si>
  <si>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</si>
  <si>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</si>
  <si>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</si>
  <si>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</si>
  <si>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</si>
  <si>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</si>
  <si>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</si>
  <si>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</si>
  <si>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</si>
  <si>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</si>
  <si>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</si>
  <si>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</si>
  <si>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</si>
  <si>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</si>
  <si>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</si>
  <si>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</si>
  <si>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</si>
  <si>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</si>
  <si>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</si>
  <si>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</si>
  <si>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</si>
  <si>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</si>
  <si>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</si>
  <si>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</si>
  <si>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</si>
  <si>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</si>
  <si>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</si>
  <si>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</si>
  <si>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</si>
  <si>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</si>
  <si>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</si>
  <si>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</si>
  <si>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</si>
  <si>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</si>
  <si>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</si>
  <si>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</si>
  <si>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</si>
  <si>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</si>
  <si>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</si>
  <si>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</si>
  <si>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</si>
  <si>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</si>
  <si>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</si>
  <si>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</si>
  <si>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</si>
  <si>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</si>
  <si>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</si>
  <si>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</si>
  <si>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</si>
  <si>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</si>
  <si>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</si>
  <si>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</si>
  <si>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</si>
  <si>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</si>
  <si>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</si>
  <si>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</si>
  <si>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</si>
  <si>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</si>
  <si>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</si>
  <si>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</si>
  <si>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</si>
  <si>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</si>
  <si>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</si>
  <si>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</si>
  <si>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</si>
  <si>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</si>
  <si>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</si>
  <si>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</si>
  <si>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</si>
  <si>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</si>
  <si>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</si>
  <si>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</si>
  <si>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</si>
  <si>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</si>
  <si>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</si>
  <si>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</si>
  <si>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</si>
  <si>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</si>
  <si>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</si>
  <si>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</si>
  <si>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</si>
  <si>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</si>
  <si>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</si>
  <si>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</si>
  <si>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</si>
  <si>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</si>
  <si>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</si>
  <si>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</si>
  <si>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</si>
  <si>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</si>
  <si>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</si>
  <si>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</si>
  <si>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</si>
  <si>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</si>
  <si>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</si>
  <si>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</si>
  <si>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</si>
  <si>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</si>
  <si>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</si>
  <si>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</si>
  <si>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</si>
  <si>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</si>
  <si>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</si>
  <si>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</si>
  <si>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</si>
  <si>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</si>
  <si>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</si>
  <si>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</si>
  <si>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</si>
  <si>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</si>
  <si>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</si>
  <si>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</si>
  <si>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</si>
  <si>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</si>
  <si>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</si>
  <si>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</si>
  <si>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</si>
  <si>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</si>
  <si>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</si>
  <si>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</si>
  <si>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</si>
  <si>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</si>
  <si>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</si>
  <si>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</si>
  <si>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</si>
  <si>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</si>
  <si>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</si>
  <si>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</si>
  <si>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</si>
  <si>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</si>
  <si>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</si>
  <si>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</si>
  <si>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</si>
  <si>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</si>
  <si>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</si>
  <si>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</si>
  <si>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</si>
  <si>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</si>
  <si>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</si>
  <si>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</si>
  <si>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</si>
  <si>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</si>
  <si>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</si>
  <si>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</si>
  <si>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</si>
  <si>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</si>
  <si>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</si>
  <si>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</si>
  <si>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</si>
  <si>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</si>
  <si>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</si>
  <si>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</si>
  <si>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</si>
  <si>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</si>
  <si>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</si>
  <si>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</si>
  <si>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</si>
  <si>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</si>
  <si>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</si>
  <si>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</si>
  <si>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</si>
  <si>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</si>
  <si>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</si>
  <si>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</si>
  <si>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</si>
  <si>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</si>
  <si>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</si>
  <si>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</si>
  <si>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</si>
  <si>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</si>
  <si>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</si>
  <si>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</si>
  <si>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</si>
  <si>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</si>
  <si>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</si>
  <si>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</si>
  <si>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</si>
  <si>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</si>
  <si>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</si>
  <si>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</si>
  <si>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</si>
  <si>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</si>
  <si>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</si>
  <si>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</si>
  <si>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</si>
  <si>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</si>
  <si>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</si>
  <si>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</si>
  <si>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</si>
  <si>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</si>
  <si>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</si>
  <si>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</si>
  <si>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</si>
  <si>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</si>
  <si>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</si>
  <si>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</si>
  <si>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</si>
  <si>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</si>
  <si>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</si>
  <si>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</si>
  <si>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</si>
  <si>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</si>
  <si>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</si>
  <si>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</si>
  <si>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</si>
  <si>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</si>
  <si>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</si>
  <si>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</si>
  <si>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</si>
  <si>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</si>
  <si>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</si>
  <si>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</si>
  <si>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</si>
  <si>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</si>
  <si>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</si>
  <si>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</si>
  <si>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</si>
  <si>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</si>
  <si>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</si>
  <si>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</si>
  <si>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</si>
  <si>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</si>
  <si>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</si>
  <si>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</si>
  <si>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</si>
  <si>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</si>
  <si>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</si>
  <si>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</si>
  <si>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</si>
  <si>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</si>
  <si>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</si>
  <si>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</si>
  <si>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</si>
  <si>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</si>
  <si>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</si>
  <si>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</si>
  <si>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</si>
  <si>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</si>
  <si>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</si>
  <si>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</si>
  <si>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</si>
  <si>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</si>
  <si>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</si>
  <si>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</si>
  <si>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</si>
  <si>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</si>
  <si>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</si>
  <si>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</si>
  <si>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</si>
  <si>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</si>
  <si>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</si>
  <si>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</si>
  <si>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</si>
  <si>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</si>
  <si>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</si>
  <si>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</si>
  <si>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</si>
  <si>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</si>
  <si>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</si>
  <si>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</si>
  <si>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</si>
  <si>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</si>
  <si>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</si>
  <si>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</si>
  <si>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</si>
  <si>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</si>
  <si>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</si>
  <si>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</si>
  <si>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</si>
  <si>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</si>
  <si>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</si>
  <si>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</si>
  <si>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</si>
  <si>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</si>
  <si>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</si>
  <si>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</si>
  <si>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</si>
  <si>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</si>
  <si>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</si>
  <si>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</si>
  <si>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</si>
  <si>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</si>
  <si>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</si>
  <si>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</si>
  <si>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</si>
  <si>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</si>
  <si>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</si>
  <si>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</si>
  <si>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</si>
  <si>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</si>
  <si>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</si>
  <si>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</si>
  <si>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</si>
  <si>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</si>
  <si>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</si>
  <si>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</si>
  <si>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</si>
  <si>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</si>
  <si>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</si>
  <si>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</si>
  <si>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</si>
  <si>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</si>
  <si>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</si>
  <si>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</si>
  <si>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</si>
  <si>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</si>
  <si>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</si>
  <si>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</si>
  <si>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</si>
  <si>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</si>
  <si>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</si>
  <si>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</si>
  <si>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</si>
  <si>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</si>
  <si>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</si>
  <si>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</si>
  <si>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</si>
  <si>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</si>
  <si>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</si>
  <si>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</si>
  <si>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</si>
  <si>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</si>
  <si>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</si>
  <si>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</si>
  <si>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</si>
  <si>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</si>
  <si>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</si>
  <si>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</si>
  <si>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</si>
  <si>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</si>
  <si>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</si>
  <si>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</si>
  <si>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</si>
  <si>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</si>
  <si>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</si>
  <si>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</si>
  <si>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</si>
  <si>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</si>
  <si>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</si>
  <si>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</si>
  <si>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</si>
  <si>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</si>
  <si>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</si>
  <si>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</si>
  <si>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</si>
  <si>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</si>
  <si>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</si>
  <si>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</si>
  <si>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</si>
  <si>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</si>
  <si>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</si>
  <si>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</si>
  <si>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</si>
  <si>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</si>
  <si>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</si>
  <si>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</si>
  <si>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</si>
  <si>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</si>
  <si>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</si>
  <si>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</si>
  <si>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</si>
  <si>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</si>
  <si>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</si>
  <si>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</si>
  <si>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</si>
  <si>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</si>
  <si>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</si>
  <si>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</si>
  <si>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</si>
  <si>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</si>
  <si>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</si>
  <si>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</si>
  <si>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</si>
  <si>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</si>
  <si>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</si>
  <si>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</si>
  <si>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</si>
  <si>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</si>
  <si>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</si>
  <si>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</si>
  <si>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</si>
  <si>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</si>
  <si>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</si>
  <si>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</si>
  <si>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</si>
  <si>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</si>
  <si>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</si>
  <si>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</si>
  <si>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</si>
  <si>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</si>
  <si>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</si>
  <si>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</si>
  <si>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</si>
  <si>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</si>
  <si>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</si>
  <si>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</si>
  <si>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</si>
  <si>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</si>
  <si>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</si>
  <si>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</si>
  <si>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</si>
  <si>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</si>
  <si>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</si>
  <si>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</si>
  <si>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</si>
  <si>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</si>
  <si>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</si>
  <si>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</si>
  <si>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</si>
  <si>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</si>
  <si>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</si>
  <si>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</si>
  <si>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</si>
  <si>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</si>
  <si>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</si>
  <si>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</si>
  <si>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</si>
  <si>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</si>
  <si>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</si>
  <si>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</si>
  <si>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</si>
  <si>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</si>
  <si>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</si>
  <si>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</si>
  <si>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</si>
  <si>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</si>
  <si>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</si>
  <si>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</si>
  <si>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</si>
  <si>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</si>
  <si>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</si>
  <si>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</si>
  <si>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</si>
  <si>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</si>
  <si>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</si>
  <si>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</si>
  <si>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</si>
  <si>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</si>
  <si>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</si>
  <si>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</si>
  <si>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</si>
  <si>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</si>
  <si>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</si>
  <si>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</si>
  <si>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</si>
  <si>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</si>
  <si>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</si>
  <si>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</si>
  <si>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</si>
  <si>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</si>
  <si>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</si>
  <si>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</si>
  <si>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</si>
  <si>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</si>
  <si>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</si>
  <si>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</si>
  <si>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</si>
  <si>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</si>
  <si>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</si>
  <si>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</si>
  <si>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</si>
  <si>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</si>
  <si>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</si>
  <si>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</si>
  <si>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</si>
  <si>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</si>
  <si>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</si>
  <si>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</si>
  <si>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</si>
  <si>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</si>
  <si>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</si>
  <si>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</si>
  <si>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</si>
  <si>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</si>
  <si>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</si>
  <si>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</si>
  <si>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</si>
  <si>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</si>
  <si>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</si>
  <si>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</si>
  <si>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</si>
  <si>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</si>
  <si>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</si>
  <si>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</si>
  <si>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</si>
  <si>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</si>
  <si>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</si>
  <si>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</si>
  <si>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</si>
  <si>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</si>
  <si>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</si>
  <si>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</si>
  <si>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</si>
  <si>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</si>
  <si>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</si>
  <si>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</si>
  <si>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</si>
  <si>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</si>
  <si>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</si>
  <si>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</si>
  <si>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</si>
  <si>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</si>
  <si>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</si>
  <si>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</si>
  <si>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</si>
  <si>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</si>
  <si>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</si>
  <si>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</si>
  <si>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</si>
  <si>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</si>
  <si>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</si>
  <si>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</si>
  <si>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</si>
  <si>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</si>
  <si>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</si>
  <si>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</si>
  <si>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</si>
  <si>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</si>
  <si>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</si>
  <si>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</si>
  <si>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</si>
  <si>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</si>
  <si>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</si>
  <si>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</si>
  <si>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</si>
  <si>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</si>
  <si>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</si>
  <si>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</si>
  <si>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</si>
  <si>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</si>
  <si>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</si>
  <si>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</si>
  <si>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</si>
  <si>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</si>
  <si>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</si>
  <si>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</si>
  <si>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</si>
  <si>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</si>
  <si>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</si>
  <si>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</si>
  <si>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</si>
  <si>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</si>
  <si>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</si>
  <si>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</si>
  <si>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</si>
  <si>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</si>
  <si>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</si>
  <si>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</si>
  <si>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</si>
  <si>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</si>
  <si>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</si>
  <si>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</si>
  <si>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</si>
  <si>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</si>
  <si>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</si>
  <si>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</si>
  <si>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</si>
  <si>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</si>
  <si>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</si>
  <si>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</si>
  <si>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</si>
  <si>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</si>
  <si>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</si>
  <si>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</si>
  <si>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</si>
  <si>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</si>
  <si>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</si>
  <si>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</si>
  <si>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</si>
  <si>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</si>
  <si>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</si>
  <si>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</si>
  <si>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</si>
  <si>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</si>
  <si>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</si>
  <si>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</si>
  <si>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</si>
  <si>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</si>
  <si>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</si>
  <si>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</si>
  <si>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</si>
  <si>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</si>
  <si>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</si>
  <si>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</si>
  <si>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</si>
  <si>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</si>
  <si>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</si>
  <si>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</si>
  <si>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</si>
  <si>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</si>
  <si>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</si>
  <si>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</si>
  <si>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</si>
  <si>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</si>
  <si>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</si>
  <si>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</si>
  <si>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</si>
  <si>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</si>
  <si>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</si>
  <si>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</si>
  <si>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</si>
  <si>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</si>
  <si>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</si>
  <si>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</si>
  <si>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</si>
  <si>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</si>
  <si>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</si>
  <si>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</si>
  <si>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</si>
  <si>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</si>
  <si>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</si>
  <si>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</si>
  <si>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</si>
  <si>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</si>
  <si>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</si>
  <si>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</si>
  <si>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</si>
  <si>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</si>
  <si>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</si>
  <si>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</si>
  <si>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</si>
  <si>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</si>
  <si>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</si>
  <si>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</si>
  <si>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</si>
  <si>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</si>
  <si>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</si>
  <si>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</si>
  <si>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</si>
  <si>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</si>
  <si>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</si>
  <si>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</si>
  <si>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</si>
  <si>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</si>
  <si>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</si>
  <si>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</si>
  <si>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</si>
  <si>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</si>
  <si>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</si>
  <si>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</si>
  <si>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</si>
  <si>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</si>
  <si>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</si>
  <si>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</si>
  <si>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</si>
  <si>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</si>
  <si>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</si>
  <si>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</si>
  <si>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</si>
  <si>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</si>
  <si>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</si>
  <si>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</si>
  <si>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</si>
  <si>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</si>
  <si>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</si>
  <si>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</si>
  <si>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</si>
  <si>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</si>
  <si>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</si>
  <si>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</si>
  <si>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</si>
  <si>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</si>
  <si>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</si>
  <si>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</si>
  <si>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</si>
  <si>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</si>
  <si>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</si>
  <si>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</si>
  <si>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</si>
  <si>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</si>
  <si>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</si>
  <si>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</si>
  <si>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</si>
  <si>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</si>
  <si>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</si>
  <si>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</si>
  <si>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</si>
  <si>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</si>
  <si>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</si>
  <si>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</si>
  <si>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</si>
  <si>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</si>
  <si>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</si>
  <si>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</si>
  <si>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</si>
  <si>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</si>
  <si>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</si>
  <si>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</si>
  <si>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</si>
  <si>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</si>
  <si>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</si>
  <si>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</si>
  <si>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</si>
  <si>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</si>
  <si>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</si>
  <si>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</si>
  <si>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</si>
  <si>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</si>
  <si>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</si>
  <si>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</si>
  <si>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</si>
  <si>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</si>
  <si>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</si>
  <si>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</si>
  <si>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</si>
  <si>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</si>
  <si>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</si>
  <si>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</si>
  <si>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</si>
  <si>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</si>
  <si>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</si>
  <si>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</si>
  <si>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</si>
  <si>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</si>
  <si>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</si>
  <si>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</si>
  <si>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</si>
  <si>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</si>
  <si>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</si>
  <si>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</si>
  <si>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</si>
  <si>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</si>
  <si>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</si>
  <si>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</si>
  <si>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</si>
  <si>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</si>
  <si>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</si>
  <si>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</si>
  <si>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</si>
  <si>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</si>
  <si>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</si>
  <si>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</si>
  <si>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</si>
  <si>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</si>
  <si>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</si>
  <si>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</si>
  <si>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</si>
  <si>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</si>
  <si>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</si>
  <si>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</si>
  <si>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</si>
  <si>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</si>
  <si>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</si>
  <si>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</si>
  <si>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</si>
  <si>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</si>
  <si>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</si>
  <si>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</si>
  <si>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</si>
  <si>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</si>
  <si>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</si>
  <si>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</si>
  <si>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</si>
  <si>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</si>
  <si>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</si>
  <si>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</si>
  <si>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</si>
  <si>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</si>
  <si>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</si>
  <si>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</si>
  <si>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</si>
  <si>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</si>
  <si>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</si>
  <si>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</si>
  <si>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</si>
  <si>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</si>
  <si>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</si>
  <si>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</si>
  <si>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</si>
  <si>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</si>
  <si>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</si>
  <si>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</si>
  <si>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</si>
  <si>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</si>
  <si>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</si>
  <si>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</si>
  <si>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</si>
  <si>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</si>
  <si>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</si>
  <si>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</si>
  <si>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</si>
  <si>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</si>
  <si>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</si>
  <si>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</si>
  <si>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</si>
  <si>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</si>
  <si>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</si>
  <si>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</si>
  <si>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</si>
  <si>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</si>
  <si>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</si>
  <si>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</si>
  <si>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</si>
  <si>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</si>
  <si>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</si>
  <si>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</si>
  <si>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</si>
  <si>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</si>
  <si>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</si>
  <si>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</si>
  <si>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</si>
  <si>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</si>
  <si>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</si>
  <si>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</si>
  <si>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</si>
  <si>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</si>
  <si>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</si>
  <si>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</si>
  <si>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</si>
  <si>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</si>
  <si>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</si>
  <si>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</si>
  <si>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</si>
  <si>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</si>
  <si>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</si>
  <si>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</si>
  <si>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</si>
  <si>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</si>
  <si>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</si>
  <si>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</si>
  <si>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</si>
  <si>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</si>
  <si>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</si>
  <si>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</si>
  <si>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</si>
  <si>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</si>
  <si>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</si>
  <si>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</si>
  <si>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</si>
  <si>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</si>
  <si>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</si>
  <si>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</si>
  <si>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</si>
  <si>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</si>
  <si>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</si>
  <si>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</si>
  <si>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</si>
  <si>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</si>
  <si>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</si>
  <si>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</si>
  <si>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</si>
  <si>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</si>
  <si>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</si>
  <si>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</si>
  <si>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</si>
  <si>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</si>
  <si>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</si>
  <si>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</si>
  <si>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</si>
  <si>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</si>
  <si>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</si>
  <si>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</si>
  <si>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</si>
  <si>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</si>
  <si>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</si>
  <si>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</si>
  <si>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</si>
  <si>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</si>
  <si>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</si>
  <si>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</si>
  <si>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</si>
  <si>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</si>
  <si>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</si>
  <si>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</si>
  <si>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</si>
  <si>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</si>
  <si>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</si>
  <si>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</si>
  <si>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</si>
  <si>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</si>
  <si>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</si>
  <si>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</si>
  <si>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</si>
  <si>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</si>
  <si>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</si>
  <si>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</si>
  <si>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</si>
  <si>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</si>
  <si>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</si>
  <si>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</si>
  <si>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</si>
  <si>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</si>
  <si>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</si>
  <si>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</si>
  <si>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</si>
  <si>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</si>
  <si>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</si>
  <si>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</si>
  <si>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</si>
  <si>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</si>
  <si>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</si>
  <si>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</si>
  <si>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</si>
  <si>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</si>
  <si>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</si>
  <si>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</si>
  <si>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</si>
  <si>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</si>
  <si>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</si>
  <si>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</si>
  <si>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</si>
  <si>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</si>
  <si>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</si>
  <si>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</si>
  <si>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</si>
  <si>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</si>
  <si>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</si>
  <si>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</si>
  <si>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</si>
  <si>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</si>
  <si>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</si>
  <si>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</si>
  <si>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</si>
  <si>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</si>
  <si>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</si>
  <si>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</si>
  <si>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</si>
  <si>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</si>
  <si>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</si>
  <si>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</si>
  <si>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</si>
  <si>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</si>
  <si>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</si>
  <si>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</si>
  <si>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</si>
  <si>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</si>
  <si>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</si>
  <si>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</si>
  <si>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</si>
  <si>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</si>
  <si>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</si>
  <si>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</si>
  <si>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</si>
  <si>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</si>
  <si>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</si>
  <si>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</si>
  <si>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</si>
  <si>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</si>
  <si>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</si>
  <si>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</si>
  <si>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</si>
  <si>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</si>
  <si>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</si>
  <si>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</si>
  <si>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</si>
  <si>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</si>
  <si>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</si>
  <si>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</si>
  <si>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</si>
  <si>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</si>
  <si>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</si>
  <si>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</si>
  <si>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</si>
  <si>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</si>
  <si>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</si>
  <si>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</si>
  <si>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</si>
  <si>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</si>
  <si>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</si>
  <si>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</si>
  <si>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</si>
  <si>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</si>
  <si>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</si>
  <si>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</si>
  <si>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</si>
  <si>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</si>
  <si>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</si>
  <si>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</si>
  <si>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</si>
  <si>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</si>
  <si>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</si>
  <si>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</si>
  <si>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</si>
  <si>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</si>
  <si>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</si>
  <si>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</si>
  <si>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</si>
  <si>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</si>
  <si>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</si>
  <si>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</si>
  <si>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</si>
  <si>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</si>
  <si>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</si>
  <si>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</si>
  <si>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</si>
  <si>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</si>
  <si>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</si>
  <si>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</si>
  <si>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</si>
  <si>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</si>
  <si>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</si>
  <si>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</si>
  <si>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</si>
  <si>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</si>
  <si>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</si>
  <si>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</si>
  <si>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</si>
  <si>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</si>
  <si>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</si>
  <si>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</si>
  <si>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</si>
  <si>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</si>
  <si>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</si>
  <si>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</si>
  <si>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</si>
  <si>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</si>
  <si>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</si>
  <si>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</si>
  <si>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</si>
  <si>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</si>
  <si>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</si>
  <si>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</si>
  <si>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</si>
  <si>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</si>
  <si>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</si>
  <si>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</si>
  <si>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</si>
  <si>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</si>
  <si>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</si>
  <si>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</si>
  <si>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</si>
  <si>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</si>
  <si>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</si>
  <si>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</si>
  <si>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</si>
  <si>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</si>
  <si>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</si>
  <si>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</si>
  <si>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</si>
  <si>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</si>
  <si>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</si>
  <si>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</si>
  <si>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</si>
  <si>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</si>
  <si>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</si>
  <si>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</si>
  <si>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</si>
  <si>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</si>
  <si>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</si>
  <si>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</si>
  <si>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</si>
  <si>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</si>
  <si>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</si>
  <si>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</si>
  <si>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</si>
  <si>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</si>
  <si>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</si>
  <si>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</si>
  <si>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</si>
  <si>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</si>
  <si>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</si>
  <si>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</si>
  <si>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</si>
  <si>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</si>
  <si>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</si>
  <si>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</si>
  <si>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</si>
  <si>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</si>
  <si>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</si>
  <si>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</si>
  <si>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</si>
  <si>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</si>
  <si>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</si>
  <si>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</si>
  <si>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</si>
  <si>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</si>
  <si>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</si>
  <si>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</si>
  <si>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</si>
  <si>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</si>
  <si>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</si>
  <si>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</si>
  <si>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</si>
  <si>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</si>
  <si>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</si>
  <si>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</si>
  <si>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</si>
  <si>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</si>
  <si>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</si>
  <si>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</si>
  <si>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</si>
  <si>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</si>
  <si>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</si>
  <si>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</si>
  <si>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</si>
  <si>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</si>
  <si>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</si>
  <si>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</si>
  <si>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</si>
  <si>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</si>
  <si>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</si>
  <si>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</si>
  <si>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</si>
  <si>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</si>
  <si>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</si>
  <si>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</si>
  <si>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</si>
  <si>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</si>
  <si>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</si>
  <si>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</si>
  <si>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</si>
  <si>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</si>
  <si>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</si>
  <si>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</si>
  <si>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</si>
  <si>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</si>
  <si>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</si>
  <si>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</si>
  <si>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</si>
  <si>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</si>
  <si>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</si>
  <si>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</si>
  <si>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</si>
  <si>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</si>
  <si>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</si>
  <si>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</si>
  <si>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</si>
  <si>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</si>
  <si>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</si>
  <si>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</si>
  <si>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</si>
  <si>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</si>
  <si>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</si>
  <si>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</si>
  <si>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</si>
  <si>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</si>
  <si>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</si>
  <si>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</si>
  <si>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</si>
  <si>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</si>
  <si>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</si>
  <si>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</si>
  <si>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</si>
  <si>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</si>
  <si>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</si>
  <si>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</si>
  <si>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</si>
  <si>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</si>
  <si>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</si>
  <si>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</si>
  <si>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</si>
  <si>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</si>
  <si>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</si>
  <si>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</si>
  <si>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</si>
  <si>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</si>
  <si>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</si>
  <si>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</si>
  <si>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</si>
  <si>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</si>
  <si>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</si>
  <si>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</si>
  <si>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</si>
  <si>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</si>
  <si>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</si>
  <si>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</si>
  <si>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</si>
  <si>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</si>
  <si>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</si>
  <si>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</si>
  <si>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</si>
  <si>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</si>
  <si>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</si>
  <si>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</si>
  <si>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</si>
  <si>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</si>
  <si>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</si>
  <si>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</si>
  <si>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</si>
  <si>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</si>
  <si>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</si>
  <si>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</si>
  <si>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</si>
  <si>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</si>
  <si>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</si>
  <si>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</si>
  <si>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</si>
  <si>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</si>
  <si>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</si>
  <si>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</si>
  <si>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</si>
  <si>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</si>
  <si>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</si>
  <si>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</si>
  <si>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</si>
  <si>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</si>
  <si>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</si>
  <si>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</si>
  <si>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</si>
  <si>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</si>
  <si>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</si>
  <si>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</si>
  <si>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</si>
  <si>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</si>
  <si>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</si>
  <si>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</si>
  <si>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</si>
  <si>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</si>
  <si>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</si>
  <si>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</si>
  <si>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</si>
  <si>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</si>
  <si>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</si>
  <si>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</si>
  <si>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</si>
  <si>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</si>
  <si>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</si>
  <si>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</si>
  <si>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</si>
  <si>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</si>
  <si>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</si>
  <si>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</si>
  <si>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</si>
  <si>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</si>
  <si>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</si>
  <si>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</si>
  <si>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</si>
  <si>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</si>
  <si>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</si>
  <si>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</si>
  <si>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</si>
  <si>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</si>
  <si>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</si>
  <si>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</si>
  <si>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</si>
  <si>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</si>
  <si>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</si>
  <si>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</si>
  <si>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</si>
  <si>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</si>
  <si>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</si>
  <si>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</si>
  <si>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</si>
  <si>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</si>
  <si>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</si>
  <si>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</si>
  <si>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</si>
  <si>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</si>
  <si>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</si>
  <si>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</si>
  <si>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</si>
  <si>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</si>
  <si>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</si>
  <si>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</si>
  <si>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</si>
  <si>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</si>
  <si>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</si>
  <si>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</si>
  <si>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</si>
  <si>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</si>
  <si>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</si>
  <si>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</si>
  <si>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</si>
  <si>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</si>
  <si>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</si>
  <si>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</si>
  <si>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</si>
  <si>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</si>
  <si>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</si>
  <si>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</si>
  <si>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</si>
  <si>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</si>
  <si>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</si>
  <si>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</si>
  <si>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</si>
  <si>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</si>
  <si>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</si>
  <si>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</si>
  <si>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</si>
  <si>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</si>
  <si>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</si>
  <si>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</si>
  <si>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</si>
  <si>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</si>
  <si>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</si>
  <si>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</si>
  <si>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</si>
  <si>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</si>
  <si>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</si>
  <si>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</si>
  <si>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</si>
  <si>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</si>
  <si>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</si>
  <si>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</si>
  <si>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</si>
  <si>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</si>
  <si>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</si>
  <si>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</si>
  <si>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</si>
  <si>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</si>
  <si>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</si>
  <si>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</si>
  <si>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</si>
  <si>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</si>
  <si>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</si>
  <si>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</si>
  <si>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</si>
  <si>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</si>
  <si>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</si>
  <si>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</si>
  <si>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</si>
  <si>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</si>
  <si>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</si>
  <si>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</si>
  <si>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</si>
  <si>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</si>
  <si>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</si>
  <si>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</si>
  <si>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</si>
  <si>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</si>
  <si>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</si>
  <si>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</si>
  <si>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</si>
  <si>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</si>
  <si>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</si>
  <si>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</si>
  <si>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</si>
  <si>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</si>
  <si>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</si>
  <si>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</si>
  <si>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</si>
  <si>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</si>
  <si>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</si>
  <si>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</si>
  <si>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</si>
  <si>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</si>
  <si>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</si>
  <si>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</si>
  <si>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</si>
  <si>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</si>
  <si>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</si>
  <si>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</si>
  <si>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</si>
  <si>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</si>
  <si>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</si>
  <si>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</si>
  <si>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</si>
  <si>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</si>
  <si>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</si>
  <si>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</si>
  <si>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</si>
  <si>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</si>
  <si>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</si>
  <si>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</si>
  <si>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</si>
  <si>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</si>
  <si>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</si>
  <si>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</si>
  <si>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</si>
  <si>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</si>
  <si>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</si>
  <si>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</si>
  <si>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</si>
  <si>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</si>
  <si>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</si>
  <si>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</si>
  <si>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</si>
  <si>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</si>
  <si>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</si>
  <si>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</si>
  <si>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</si>
  <si>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</si>
  <si>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</si>
  <si>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</si>
  <si>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</si>
  <si>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</si>
  <si>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</si>
  <si>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</si>
  <si>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</si>
  <si>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</si>
  <si>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</si>
  <si>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</si>
  <si>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</si>
  <si>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</si>
  <si>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</si>
  <si>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</si>
  <si>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</si>
  <si>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</si>
  <si>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</si>
  <si>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</si>
  <si>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</si>
  <si>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</si>
  <si>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</si>
  <si>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</si>
  <si>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</si>
  <si>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</si>
  <si>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</si>
  <si>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</si>
  <si>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</si>
  <si>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</si>
  <si>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</si>
  <si>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</si>
  <si>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</si>
  <si>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</si>
  <si>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</si>
  <si>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</si>
  <si>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</si>
  <si>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</si>
  <si>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</si>
  <si>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</si>
  <si>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</si>
  <si>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</si>
  <si>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</si>
  <si>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</si>
  <si>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</si>
  <si>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</si>
  <si>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</si>
  <si>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</si>
  <si>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</si>
  <si>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</si>
  <si>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</si>
  <si>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</si>
  <si>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</si>
  <si>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</si>
  <si>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</si>
  <si>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</si>
  <si>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</si>
  <si>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</si>
  <si>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</si>
  <si>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</si>
  <si>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</si>
  <si>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</si>
  <si>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</si>
  <si>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</si>
  <si>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</si>
  <si>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</si>
  <si>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</si>
  <si>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</si>
  <si>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</si>
  <si>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</si>
  <si>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</si>
  <si>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</si>
  <si>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</si>
  <si>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</si>
  <si>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</si>
  <si>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</si>
  <si>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</si>
  <si>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</si>
  <si>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</si>
  <si>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</si>
  <si>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</si>
  <si>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</si>
  <si>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</si>
  <si>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</si>
  <si>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</si>
  <si>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</si>
  <si>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</si>
  <si>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</si>
  <si>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</si>
  <si>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</si>
  <si>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</si>
  <si>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</si>
  <si>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</si>
  <si>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</si>
  <si>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</si>
  <si>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</si>
  <si>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</si>
  <si>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</si>
  <si>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</si>
  <si>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</si>
  <si>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</si>
  <si>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</si>
  <si>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</si>
  <si>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</si>
  <si>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</si>
  <si>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</si>
  <si>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</si>
  <si>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</si>
  <si>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</si>
  <si>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</si>
  <si>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</si>
  <si>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</si>
  <si>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</si>
  <si>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</si>
  <si>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</si>
  <si>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</si>
  <si>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</si>
  <si>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</si>
  <si>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</si>
  <si>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</si>
  <si>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</si>
  <si>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</si>
  <si>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</si>
  <si>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</si>
  <si>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</si>
  <si>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</si>
  <si>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</si>
  <si>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</si>
  <si>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</si>
  <si>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</si>
  <si>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</si>
  <si>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</si>
  <si>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</si>
  <si>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</si>
  <si>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</si>
  <si>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</si>
  <si>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</si>
  <si>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</si>
  <si>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</si>
  <si>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</si>
  <si>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</si>
  <si>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</si>
  <si>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</si>
  <si>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</si>
  <si>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</si>
  <si>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</si>
  <si>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</si>
  <si>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</si>
  <si>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</si>
  <si>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</si>
  <si>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</si>
  <si>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</si>
  <si>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</si>
  <si>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</si>
  <si>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</si>
  <si>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</si>
  <si>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</si>
  <si>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</si>
  <si>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</si>
  <si>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</si>
  <si>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</si>
  <si>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</si>
  <si>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</si>
  <si>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</si>
  <si>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</si>
  <si>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</si>
  <si>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</si>
  <si>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</si>
  <si>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</si>
  <si>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</si>
  <si>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</si>
  <si>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</si>
  <si>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</si>
  <si>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</si>
  <si>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</si>
  <si>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</si>
  <si>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</si>
  <si>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</si>
  <si>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</si>
  <si>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</si>
  <si>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</si>
  <si>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</si>
  <si>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</si>
  <si>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</si>
  <si>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</si>
  <si>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</si>
  <si>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</si>
  <si>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</si>
  <si>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</si>
  <si>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</si>
  <si>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</si>
  <si>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</si>
  <si>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</si>
  <si>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</si>
  <si>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</si>
  <si>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</si>
  <si>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</si>
  <si>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</si>
  <si>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</si>
  <si>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</si>
  <si>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</si>
  <si>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</si>
  <si>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</si>
  <si>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</si>
  <si>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</si>
  <si>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</si>
  <si>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</si>
  <si>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</si>
  <si>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</si>
  <si>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</si>
  <si>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</si>
  <si>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</si>
  <si>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</si>
  <si>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</si>
  <si>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</si>
  <si>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</si>
  <si>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</si>
  <si>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</si>
  <si>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</si>
  <si>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</si>
  <si>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</si>
  <si>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</si>
  <si>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</si>
  <si>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</si>
  <si>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</si>
  <si>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</si>
  <si>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</si>
  <si>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</si>
  <si>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</si>
  <si>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</si>
  <si>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</si>
  <si>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</si>
  <si>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</si>
  <si>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</si>
  <si>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</si>
  <si>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</si>
  <si>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</si>
  <si>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</si>
  <si>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</si>
  <si>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</si>
  <si>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</si>
  <si>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</si>
  <si>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</si>
  <si>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</si>
  <si>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</si>
  <si>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</si>
  <si>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</si>
  <si>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</si>
  <si>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</si>
  <si>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</si>
  <si>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</si>
  <si>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</si>
  <si>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</si>
  <si>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</si>
  <si>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</si>
  <si>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</si>
  <si>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</si>
  <si>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</si>
  <si>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</si>
  <si>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</si>
  <si>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</si>
  <si>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</si>
  <si>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</si>
  <si>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</si>
  <si>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</si>
  <si>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</si>
  <si>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</si>
  <si>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</si>
  <si>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</si>
  <si>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</si>
  <si>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</si>
  <si>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</si>
  <si>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</si>
  <si>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</si>
  <si>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</si>
  <si>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</si>
  <si>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</si>
  <si>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</si>
  <si>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</si>
  <si>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</si>
  <si>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</si>
  <si>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</si>
  <si>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</si>
  <si>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</si>
  <si>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</si>
  <si>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</si>
  <si>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</si>
  <si>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</si>
  <si>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</si>
  <si>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</si>
  <si>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</si>
  <si>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</si>
  <si>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</si>
  <si>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</si>
  <si>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</si>
  <si>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</si>
  <si>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</si>
  <si>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</si>
  <si>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</si>
  <si>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</si>
  <si>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</si>
  <si>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</si>
  <si>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</si>
  <si>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</si>
  <si>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</si>
  <si>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</si>
  <si>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</si>
  <si>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</si>
  <si>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</si>
  <si>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</si>
  <si>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</si>
  <si>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</si>
  <si>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</si>
  <si>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</si>
  <si>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</si>
  <si>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</si>
  <si>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</si>
  <si>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</si>
  <si>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</si>
  <si>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</si>
  <si>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</si>
  <si>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</si>
  <si>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</si>
  <si>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</si>
  <si>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</si>
  <si>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</si>
  <si>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</si>
  <si>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</si>
  <si>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</si>
  <si>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</si>
  <si>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</si>
  <si>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</si>
  <si>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</si>
  <si>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</si>
  <si>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</si>
  <si>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</si>
  <si>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</si>
  <si>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</si>
  <si>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</si>
  <si>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</si>
  <si>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</si>
  <si>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</si>
  <si>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</si>
  <si>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</si>
  <si>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</si>
  <si>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</si>
  <si>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</si>
  <si>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</si>
  <si>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</si>
  <si>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</si>
  <si>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</si>
  <si>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</si>
  <si>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</si>
  <si>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</si>
  <si>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</si>
  <si>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</si>
  <si>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</si>
  <si>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</si>
  <si>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</si>
  <si>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</si>
  <si>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</si>
  <si>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</si>
  <si>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</si>
  <si>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</si>
  <si>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</si>
  <si>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</si>
  <si>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</si>
  <si>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</si>
  <si>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</si>
  <si>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</si>
  <si>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</si>
  <si>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</si>
  <si>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</si>
  <si>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</si>
  <si>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</si>
  <si>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</si>
  <si>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</si>
  <si>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</si>
  <si>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</si>
  <si>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</si>
  <si>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</si>
  <si>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</si>
  <si>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</si>
  <si>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</si>
  <si>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</si>
  <si>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</si>
  <si>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</si>
  <si>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</si>
  <si>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</si>
  <si>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</si>
  <si>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</si>
  <si>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</si>
  <si>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</si>
  <si>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</si>
  <si>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</si>
  <si>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</si>
  <si>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</si>
  <si>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</si>
  <si>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</si>
  <si>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</si>
  <si>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</si>
  <si>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</si>
  <si>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</si>
  <si>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</si>
  <si>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</si>
  <si>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</si>
  <si>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</si>
  <si>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</si>
  <si>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</si>
  <si>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</si>
  <si>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</si>
  <si>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</si>
  <si>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</si>
  <si>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</si>
  <si>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</si>
  <si>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</si>
  <si>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</si>
  <si>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</si>
  <si>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</si>
  <si>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</si>
  <si>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</si>
  <si>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</si>
  <si>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</si>
  <si>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</si>
  <si>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</si>
  <si>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</si>
  <si>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</si>
  <si>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</si>
  <si>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</si>
  <si>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</si>
  <si>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</si>
  <si>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</si>
  <si>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</si>
  <si>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</si>
  <si>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</si>
  <si>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</si>
  <si>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</si>
  <si>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</si>
  <si>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</si>
  <si>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</si>
  <si>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</si>
  <si>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</si>
  <si>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</si>
  <si>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</si>
  <si>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</si>
  <si>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</si>
  <si>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</si>
  <si>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</si>
  <si>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</si>
  <si>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</si>
  <si>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</si>
  <si>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</si>
  <si>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</si>
  <si>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</si>
  <si>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</si>
  <si>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</si>
  <si>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</si>
  <si>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</si>
  <si>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</si>
  <si>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</si>
  <si>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</si>
  <si>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</si>
  <si>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</si>
  <si>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</si>
  <si>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</si>
  <si>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</si>
  <si>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</si>
  <si>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</si>
  <si>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</si>
  <si>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</si>
  <si>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</si>
  <si>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</si>
  <si>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</si>
  <si>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</si>
  <si>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</si>
  <si>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</si>
  <si>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</si>
  <si>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</si>
  <si>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</si>
  <si>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</si>
  <si>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</si>
  <si>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</si>
  <si>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</si>
  <si>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</si>
  <si>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</si>
  <si>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</si>
  <si>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</si>
  <si>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</si>
  <si>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</si>
  <si>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</si>
  <si>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</si>
  <si>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</si>
  <si>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</si>
  <si>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</si>
  <si>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</si>
  <si>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</si>
  <si>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</si>
  <si>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</si>
  <si>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</si>
  <si>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</si>
  <si>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</si>
  <si>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</si>
  <si>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</si>
  <si>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</si>
  <si>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</si>
  <si>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</si>
  <si>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</si>
  <si>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</si>
  <si>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</si>
  <si>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</si>
  <si>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</si>
  <si>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</si>
  <si>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</si>
  <si>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</si>
  <si>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</si>
  <si>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</si>
  <si>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</si>
  <si>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</si>
  <si>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</si>
  <si>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</si>
  <si>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</si>
  <si>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</si>
  <si>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</si>
  <si>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</si>
  <si>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</si>
  <si>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</si>
  <si>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</si>
  <si>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</si>
  <si>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</si>
  <si>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</si>
  <si>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</si>
  <si>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</si>
  <si>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</si>
  <si>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</si>
  <si>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</si>
  <si>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</si>
  <si>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</si>
  <si>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</si>
  <si>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</si>
  <si>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</si>
  <si>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</si>
  <si>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</si>
  <si>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</si>
  <si>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</si>
  <si>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</si>
  <si>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</si>
  <si>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</si>
  <si>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</si>
  <si>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</si>
  <si>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</si>
  <si>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</si>
  <si>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</si>
  <si>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</si>
  <si>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</si>
  <si>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</si>
  <si>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</si>
  <si>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</si>
  <si>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</si>
  <si>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</si>
  <si>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</si>
  <si>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</si>
  <si>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</si>
  <si>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</si>
  <si>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</si>
  <si>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</si>
  <si>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</si>
  <si>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</si>
  <si>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</si>
  <si>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</si>
  <si>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</si>
  <si>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</si>
  <si>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</si>
  <si>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</si>
  <si>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</si>
  <si>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</si>
  <si>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</si>
  <si>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</si>
  <si>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</si>
  <si>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</si>
  <si>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</si>
  <si>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</si>
  <si>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</si>
  <si>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</si>
  <si>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</si>
  <si>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</si>
  <si>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</si>
  <si>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</si>
  <si>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</si>
  <si>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</si>
  <si>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</si>
  <si>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</si>
  <si>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</si>
  <si>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</si>
  <si>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</si>
  <si>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</si>
  <si>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</si>
  <si>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</si>
  <si>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</si>
  <si>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</si>
  <si>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</si>
  <si>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</si>
  <si>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</si>
  <si>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</si>
  <si>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</si>
  <si>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</si>
  <si>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</si>
  <si>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</si>
  <si>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</si>
  <si>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</si>
  <si>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</si>
  <si>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</si>
  <si>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</si>
  <si>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</si>
  <si>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</si>
  <si>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</si>
  <si>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</si>
  <si>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</si>
  <si>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</si>
  <si>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</si>
  <si>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</si>
  <si>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</si>
  <si>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</si>
  <si>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</si>
  <si>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</si>
  <si>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</si>
  <si>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</si>
  <si>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</si>
  <si>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</si>
  <si>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</si>
  <si>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</si>
  <si>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</si>
  <si>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</si>
  <si>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</si>
  <si>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</si>
  <si>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</si>
  <si>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</si>
  <si>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</si>
  <si>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</si>
  <si>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</si>
  <si>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</si>
  <si>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</si>
  <si>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</si>
  <si>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</si>
  <si>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</si>
  <si>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</si>
  <si>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</si>
  <si>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</si>
  <si>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</si>
  <si>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</si>
  <si>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</si>
  <si>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</si>
  <si>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</si>
  <si>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</si>
  <si>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</si>
  <si>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</si>
  <si>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</si>
  <si>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</si>
  <si>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</si>
  <si>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</si>
  <si>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</si>
  <si>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</si>
  <si>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</si>
  <si>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</si>
  <si>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</si>
  <si>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</si>
  <si>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</si>
  <si>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</si>
  <si>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</si>
  <si>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</si>
  <si>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</si>
  <si>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</si>
  <si>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</si>
  <si>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</si>
  <si>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</si>
  <si>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</si>
  <si>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</si>
  <si>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</si>
  <si>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</si>
  <si>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</si>
  <si>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</si>
  <si>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</si>
  <si>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</si>
  <si>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</si>
  <si>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</si>
  <si>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</si>
  <si>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</si>
  <si>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</si>
  <si>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</si>
  <si>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</si>
  <si>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</si>
  <si>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</si>
  <si>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</si>
  <si>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</si>
  <si>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</si>
  <si>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</si>
  <si>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</si>
  <si>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</si>
  <si>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</si>
  <si>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</si>
  <si>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</si>
  <si>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</si>
  <si>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</si>
  <si>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</si>
  <si>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</si>
  <si>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</si>
  <si>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</si>
  <si>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</si>
  <si>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</si>
  <si>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</si>
  <si>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</si>
  <si>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</si>
  <si>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</si>
  <si>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</si>
  <si>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</si>
  <si>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</si>
  <si>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</si>
  <si>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</si>
  <si>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</si>
  <si>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</si>
  <si>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</si>
  <si>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</si>
  <si>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</si>
  <si>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</si>
  <si>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</si>
  <si>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</si>
  <si>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</si>
  <si>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</si>
  <si>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</si>
  <si>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</si>
  <si>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</si>
  <si>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</si>
  <si>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</si>
  <si>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</si>
  <si>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</si>
  <si>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</si>
  <si>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</si>
  <si>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</si>
  <si>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</si>
  <si>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</si>
  <si>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</si>
  <si>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</si>
  <si>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</si>
  <si>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</si>
  <si>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</si>
  <si>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</si>
  <si>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</si>
  <si>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</si>
  <si>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</si>
  <si>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</si>
  <si>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</si>
  <si>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</si>
  <si>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</si>
  <si>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</si>
  <si>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</si>
  <si>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</si>
  <si>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</si>
  <si>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</si>
  <si>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</si>
  <si>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</si>
  <si>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</si>
  <si>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</si>
  <si>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</si>
  <si>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</si>
  <si>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</si>
  <si>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</si>
  <si>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</si>
  <si>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</si>
  <si>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</si>
  <si>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</si>
  <si>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</si>
  <si>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</si>
  <si>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</si>
  <si>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</si>
  <si>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</si>
  <si>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</si>
  <si>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</si>
  <si>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</si>
  <si>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</si>
  <si>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</si>
  <si>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</si>
  <si>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</si>
  <si>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</si>
  <si>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</si>
  <si>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</si>
  <si>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</si>
  <si>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</si>
  <si>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</si>
  <si>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</si>
  <si>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</si>
  <si>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</si>
  <si>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</si>
  <si>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</si>
  <si>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</si>
  <si>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</si>
  <si>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</si>
  <si>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</si>
  <si>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</si>
  <si>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</si>
  <si>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</si>
  <si>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</si>
  <si>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</si>
  <si>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</si>
  <si>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</si>
  <si>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</si>
  <si>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</si>
  <si>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</si>
  <si>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</si>
  <si>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</si>
  <si>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</si>
  <si>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</si>
  <si>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</si>
  <si>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</si>
  <si>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</si>
  <si>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</si>
  <si>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</si>
  <si>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</si>
  <si>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</si>
  <si>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</si>
  <si>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</si>
  <si>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</si>
  <si>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</si>
  <si>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</si>
  <si>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</si>
  <si>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</si>
  <si>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</si>
  <si>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</si>
  <si>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</si>
  <si>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</si>
  <si>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</si>
  <si>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</si>
  <si>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</si>
  <si>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</si>
  <si>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</si>
  <si>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</si>
  <si>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</si>
  <si>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</si>
  <si>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</si>
  <si>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</si>
  <si>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</si>
  <si>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</si>
  <si>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</si>
  <si>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</si>
  <si>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</si>
  <si>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</si>
  <si>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</si>
  <si>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</si>
  <si>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</si>
  <si>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</si>
  <si>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</si>
  <si>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</si>
  <si>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</si>
  <si>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</si>
  <si>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</si>
  <si>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</si>
  <si>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</si>
  <si>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</si>
  <si>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</si>
  <si>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</si>
  <si>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</si>
  <si>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</si>
  <si>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</si>
  <si>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</si>
  <si>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</si>
  <si>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</si>
  <si>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</si>
  <si>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</si>
  <si>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</si>
  <si>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</si>
  <si>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</si>
  <si>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</si>
  <si>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</si>
  <si>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</si>
  <si>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</si>
  <si>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</si>
  <si>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</si>
  <si>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</si>
  <si>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</si>
  <si>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</si>
  <si>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</si>
  <si>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</si>
  <si>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</si>
  <si>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</si>
  <si>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</si>
  <si>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</si>
  <si>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</si>
  <si>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</si>
  <si>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</si>
  <si>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</si>
  <si>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</si>
  <si>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</si>
  <si>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</si>
  <si>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</si>
  <si>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</si>
  <si>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</si>
  <si>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</si>
  <si>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</si>
  <si>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</si>
  <si>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</si>
  <si>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</si>
  <si>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</si>
  <si>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</si>
  <si>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</si>
  <si>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</si>
  <si>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</si>
  <si>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</si>
  <si>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</si>
  <si>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</si>
  <si>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</si>
  <si>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</si>
  <si>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</si>
  <si>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</si>
  <si>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</si>
  <si>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</si>
  <si>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</si>
  <si>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</si>
  <si>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</si>
  <si>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</si>
  <si>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</si>
  <si>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</si>
  <si>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</si>
  <si>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</si>
  <si>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</si>
  <si>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</si>
  <si>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</si>
  <si>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</si>
  <si>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</si>
  <si>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</si>
  <si>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</si>
  <si>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</si>
  <si>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</si>
  <si>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</si>
  <si>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</si>
  <si>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</si>
  <si>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</si>
  <si>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</si>
  <si>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</si>
  <si>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</si>
  <si>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</si>
  <si>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</si>
  <si>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</si>
  <si>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</si>
  <si>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</si>
  <si>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</si>
  <si>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</si>
  <si>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</si>
  <si>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</si>
  <si>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</si>
  <si>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</si>
  <si>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</si>
  <si>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</si>
  <si>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</si>
  <si>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</si>
  <si>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</si>
  <si>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</si>
  <si>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</si>
  <si>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</si>
  <si>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</si>
  <si>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</si>
  <si>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</si>
  <si>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</si>
  <si>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</si>
  <si>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</si>
  <si>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</si>
  <si>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</si>
  <si>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</si>
  <si>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</si>
  <si>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</si>
  <si>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</si>
  <si>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</si>
  <si>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</si>
  <si>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</si>
  <si>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</si>
  <si>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</si>
  <si>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</si>
  <si>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</si>
  <si>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</si>
  <si>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</si>
  <si>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</si>
  <si>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</si>
  <si>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</si>
  <si>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</si>
  <si>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</si>
  <si>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</si>
  <si>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</si>
  <si>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</si>
  <si>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</si>
  <si>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</si>
  <si>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</si>
  <si>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</si>
  <si>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</si>
  <si>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</si>
  <si>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</si>
  <si>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</si>
  <si>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</si>
  <si>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</si>
  <si>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</si>
  <si>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</si>
  <si>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</si>
  <si>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</si>
  <si>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</si>
  <si>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</si>
  <si>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</si>
  <si>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</si>
  <si>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</si>
  <si>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</si>
  <si>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</si>
  <si>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</si>
  <si>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</si>
  <si>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</si>
  <si>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</si>
  <si>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</si>
  <si>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</si>
  <si>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</si>
  <si>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</si>
  <si>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</si>
  <si>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</si>
  <si>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</si>
  <si>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</si>
  <si>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</si>
  <si>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</si>
  <si>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</si>
  <si>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</si>
  <si>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</si>
  <si>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</si>
  <si>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</si>
  <si>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</si>
  <si>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</si>
  <si>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</si>
  <si>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</si>
  <si>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</si>
  <si>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</si>
  <si>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</si>
  <si>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</si>
  <si>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</si>
  <si>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</si>
  <si>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</si>
  <si>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</si>
  <si>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</si>
  <si>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</si>
  <si>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</si>
  <si>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</si>
  <si>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</si>
  <si>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</si>
  <si>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</si>
  <si>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</si>
  <si>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</si>
  <si>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</si>
  <si>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</si>
  <si>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</si>
  <si>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</si>
  <si>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</si>
  <si>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</si>
  <si>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</si>
  <si>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</si>
  <si>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</si>
  <si>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</si>
  <si>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</si>
  <si>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</si>
  <si>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</si>
  <si>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</si>
  <si>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</si>
  <si>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</si>
  <si>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</si>
  <si>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</si>
  <si>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</si>
  <si>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</si>
  <si>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</si>
  <si>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</si>
  <si>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</si>
  <si>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</si>
  <si>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</si>
  <si>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</si>
  <si>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</si>
  <si>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</si>
  <si>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</si>
  <si>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</si>
  <si>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</si>
  <si>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</si>
  <si>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</si>
  <si>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</si>
  <si>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</si>
  <si>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</si>
  <si>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</si>
  <si>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</si>
  <si>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</si>
  <si>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</si>
  <si>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</si>
  <si>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</si>
  <si>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</si>
  <si>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</si>
  <si>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</si>
  <si>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</si>
  <si>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</si>
  <si>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</si>
  <si>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</si>
  <si>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</si>
  <si>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</si>
  <si>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</si>
  <si>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</si>
  <si>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</si>
  <si>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</si>
  <si>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</si>
  <si>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</si>
  <si>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</si>
  <si>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</si>
  <si>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</si>
  <si>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</si>
  <si>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</si>
  <si>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</si>
  <si>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</si>
  <si>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</si>
  <si>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</si>
  <si>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</si>
  <si>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</si>
  <si>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</si>
  <si>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</si>
  <si>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</si>
  <si>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</si>
  <si>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</si>
  <si>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</si>
  <si>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</si>
  <si>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</si>
  <si>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</si>
  <si>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</si>
  <si>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</si>
  <si>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</si>
  <si>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</si>
  <si>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</si>
  <si>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</si>
  <si>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</si>
  <si>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</si>
  <si>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</si>
  <si>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</si>
  <si>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</si>
  <si>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</si>
  <si>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</si>
  <si>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</si>
  <si>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</si>
  <si>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</si>
  <si>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</si>
  <si>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</si>
  <si>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</si>
  <si>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</si>
  <si>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</si>
  <si>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</si>
  <si>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</si>
  <si>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</si>
  <si>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</si>
  <si>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</si>
  <si>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</si>
  <si>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</si>
  <si>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</si>
  <si>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</si>
  <si>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</si>
  <si>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</si>
  <si>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</si>
  <si>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</si>
  <si>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</si>
  <si>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</si>
  <si>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</si>
  <si>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</si>
  <si>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</si>
  <si>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</si>
  <si>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</si>
  <si>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</si>
  <si>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</si>
  <si>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</si>
  <si>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</si>
  <si>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</si>
  <si>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</si>
  <si>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</si>
  <si>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</si>
  <si>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</si>
  <si>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</si>
  <si>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</si>
  <si>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</si>
  <si>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</si>
  <si>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</si>
  <si>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</si>
  <si>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</si>
  <si>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</si>
  <si>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</si>
  <si>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</si>
  <si>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</si>
  <si>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</si>
  <si>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</si>
  <si>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</si>
  <si>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</si>
  <si>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</si>
  <si>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</si>
  <si>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</si>
  <si>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</si>
  <si>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</si>
  <si>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</si>
  <si>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</si>
  <si>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</si>
  <si>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</si>
  <si>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</si>
  <si>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</si>
  <si>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</si>
  <si>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</si>
  <si>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</si>
  <si>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</si>
  <si>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</si>
  <si>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</si>
  <si>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</si>
  <si>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</si>
  <si>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</si>
  <si>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</si>
  <si>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</si>
  <si>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</si>
  <si>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</si>
  <si>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</si>
  <si>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</si>
  <si>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</si>
  <si>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</si>
  <si>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</si>
  <si>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</si>
  <si>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</si>
  <si>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</si>
  <si>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</si>
  <si>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</si>
  <si>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</si>
  <si>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</si>
  <si>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</si>
  <si>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</si>
  <si>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</si>
  <si>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</si>
  <si>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</si>
  <si>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</si>
  <si>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</si>
  <si>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</si>
  <si>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</si>
  <si>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</si>
  <si>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</si>
  <si>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</si>
  <si>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</si>
  <si>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</si>
  <si>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</si>
  <si>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</si>
  <si>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</si>
  <si>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</si>
  <si>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</si>
  <si>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</si>
  <si>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</si>
  <si>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</si>
  <si>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</si>
  <si>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</si>
  <si>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</si>
  <si>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</si>
  <si>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</si>
  <si>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</si>
  <si>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</si>
  <si>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</si>
  <si>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</si>
  <si>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</si>
  <si>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</si>
  <si>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</si>
  <si>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</si>
  <si>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</si>
  <si>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</si>
  <si>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</si>
  <si>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</si>
  <si>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</si>
  <si>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</si>
  <si>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</si>
  <si>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</si>
  <si>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</si>
  <si>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</si>
  <si>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</si>
  <si>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</si>
  <si>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</si>
  <si>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</si>
  <si>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</si>
  <si>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</si>
  <si>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</si>
  <si>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</si>
  <si>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</si>
  <si>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</si>
  <si>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</si>
  <si>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</si>
  <si>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</si>
  <si>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</si>
  <si>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</si>
  <si>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</si>
  <si>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</si>
  <si>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</si>
  <si>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</si>
  <si>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</si>
  <si>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</si>
  <si>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</si>
  <si>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</si>
  <si>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</si>
  <si>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</si>
  <si>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</si>
  <si>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</si>
  <si>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</si>
  <si>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</si>
  <si>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</si>
  <si>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</si>
  <si>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</si>
  <si>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</si>
  <si>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</si>
  <si>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</si>
  <si>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</si>
  <si>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</si>
  <si>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</si>
  <si>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</si>
  <si>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</si>
  <si>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</si>
  <si>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</si>
  <si>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</si>
  <si>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</si>
  <si>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</si>
  <si>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</si>
  <si>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</si>
  <si>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</si>
  <si>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</si>
  <si>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</si>
  <si>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</si>
  <si>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</si>
  <si>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</si>
  <si>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</si>
  <si>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</si>
  <si>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</si>
  <si>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</si>
  <si>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</si>
  <si>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</si>
  <si>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</si>
  <si>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</si>
  <si>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</si>
  <si>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</si>
  <si>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</si>
  <si>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</si>
  <si>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</si>
  <si>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</si>
  <si>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</si>
  <si>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</si>
  <si>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</si>
  <si>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</si>
  <si>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</si>
  <si>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</si>
  <si>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</si>
  <si>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</si>
  <si>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</si>
  <si>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</si>
  <si>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</si>
  <si>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</si>
  <si>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</si>
  <si>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</si>
  <si>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</si>
  <si>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</si>
  <si>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</si>
  <si>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</si>
  <si>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</si>
  <si>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</si>
  <si>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</si>
  <si>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</si>
  <si>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</si>
  <si>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</si>
  <si>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</si>
  <si>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</si>
  <si>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</si>
  <si>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</si>
  <si>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</si>
  <si>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</si>
  <si>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</si>
  <si>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</si>
  <si>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</si>
  <si>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</si>
  <si>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</si>
  <si>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</si>
  <si>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</si>
  <si>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</si>
  <si>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</si>
  <si>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</si>
  <si>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</si>
  <si>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</si>
  <si>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</si>
  <si>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</si>
  <si>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</si>
  <si>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</si>
  <si>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</si>
  <si>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</si>
  <si>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</si>
  <si>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</si>
  <si>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</si>
  <si>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</si>
  <si>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</si>
  <si>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</si>
  <si>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</si>
  <si>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</si>
  <si>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</si>
  <si>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</si>
  <si>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</si>
  <si>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</si>
  <si>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</si>
  <si>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</si>
  <si>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</si>
  <si>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</si>
  <si>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</si>
  <si>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</si>
  <si>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</si>
  <si>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</si>
  <si>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</si>
  <si>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</si>
  <si>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</si>
  <si>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</si>
  <si>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</si>
  <si>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</si>
  <si>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</si>
  <si>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</si>
  <si>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</si>
  <si>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</si>
  <si>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</si>
  <si>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</si>
  <si>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</si>
  <si>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</si>
  <si>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</si>
  <si>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</si>
  <si>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</si>
  <si>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</si>
  <si>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</si>
  <si>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</si>
  <si>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</si>
  <si>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</si>
  <si>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</si>
  <si>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</si>
  <si>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</si>
  <si>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</si>
  <si>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</si>
  <si>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</si>
  <si>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</si>
  <si>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</si>
  <si>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</si>
  <si>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</si>
  <si>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</si>
  <si>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</si>
  <si>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</si>
  <si>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</si>
  <si>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</si>
  <si>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</si>
  <si>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</si>
  <si>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</si>
  <si>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</si>
  <si>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</si>
  <si>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</si>
  <si>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</si>
  <si>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</si>
  <si>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</si>
  <si>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</si>
  <si>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</si>
  <si>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</si>
  <si>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</si>
  <si>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</si>
  <si>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</si>
  <si>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</si>
  <si>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</si>
  <si>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</si>
  <si>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</si>
  <si>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</si>
  <si>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</si>
  <si>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</si>
  <si>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</si>
  <si>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</si>
  <si>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</si>
  <si>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</si>
  <si>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</si>
  <si>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</si>
  <si>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</si>
  <si>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</si>
  <si>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</si>
  <si>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</si>
  <si>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</si>
  <si>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</si>
  <si>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</si>
  <si>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</si>
  <si>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</si>
  <si>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</si>
  <si>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</si>
  <si>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</si>
  <si>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</si>
  <si>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</si>
  <si>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</si>
  <si>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</si>
  <si>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</si>
  <si>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</si>
  <si>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</si>
  <si>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</si>
  <si>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</si>
  <si>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</si>
  <si>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</si>
  <si>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</si>
  <si>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</si>
  <si>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</si>
  <si>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</si>
  <si>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</si>
  <si>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</si>
  <si>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</si>
  <si>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</si>
  <si>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</si>
  <si>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</si>
  <si>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</si>
  <si>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</si>
  <si>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</si>
  <si>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</si>
  <si>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</si>
  <si>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</si>
  <si>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</si>
  <si>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</si>
  <si>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</si>
  <si>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</si>
  <si>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</si>
  <si>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</si>
  <si>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</si>
  <si>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</si>
  <si>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</si>
  <si>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</si>
  <si>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</si>
  <si>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</si>
  <si>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</si>
  <si>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</si>
  <si>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</si>
  <si>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</si>
  <si>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</si>
  <si>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</si>
  <si>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</si>
  <si>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</si>
  <si>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</si>
  <si>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</si>
  <si>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</si>
  <si>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</si>
  <si>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</si>
  <si>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</si>
  <si>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</si>
  <si>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</si>
  <si>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</si>
  <si>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</si>
  <si>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</si>
  <si>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</si>
  <si>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</si>
  <si>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</si>
  <si>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</si>
  <si>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</si>
  <si>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</si>
  <si>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</si>
  <si>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</si>
  <si>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</si>
  <si>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</si>
  <si>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</si>
  <si>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</si>
  <si>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</si>
  <si>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</si>
  <si>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</si>
  <si>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</si>
  <si>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</si>
  <si>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</si>
  <si>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</si>
  <si>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</si>
  <si>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</si>
  <si>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</si>
  <si>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</si>
  <si>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</si>
  <si>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</si>
  <si>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</si>
  <si>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</si>
  <si>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</si>
  <si>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</si>
  <si>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</si>
  <si>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</si>
  <si>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</si>
  <si>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</si>
  <si>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</si>
  <si>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</si>
  <si>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</si>
  <si>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</si>
  <si>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</si>
  <si>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</si>
  <si>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</si>
  <si>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</si>
  <si>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</si>
  <si>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</si>
  <si>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</si>
  <si>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</si>
  <si>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</si>
  <si>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</si>
  <si>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</si>
  <si>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</si>
  <si>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</si>
  <si>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</si>
  <si>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</si>
  <si>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</si>
  <si>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</si>
  <si>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</si>
  <si>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</si>
  <si>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</si>
  <si>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</si>
  <si>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</si>
  <si>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</si>
  <si>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</si>
  <si>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</si>
  <si>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</si>
  <si>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</si>
  <si>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</si>
  <si>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</si>
  <si>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</si>
  <si>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</si>
  <si>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</si>
  <si>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</si>
  <si>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</si>
  <si>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</si>
  <si>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</si>
  <si>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</si>
  <si>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</si>
  <si>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</si>
  <si>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</si>
  <si>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</si>
  <si>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</si>
  <si>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</si>
  <si>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</si>
  <si>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</si>
  <si>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</si>
  <si>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</si>
  <si>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</si>
  <si>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</si>
  <si>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</si>
  <si>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</si>
  <si>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</si>
  <si>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</si>
  <si>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</si>
  <si>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</si>
  <si>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</si>
  <si>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</si>
  <si>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</si>
  <si>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</si>
  <si>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</si>
  <si>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</si>
  <si>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</si>
  <si>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</si>
  <si>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</si>
  <si>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</si>
  <si>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</si>
  <si>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</si>
  <si>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</si>
  <si>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</si>
  <si>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</si>
  <si>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</si>
  <si>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</si>
  <si>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</si>
  <si>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</si>
  <si>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</si>
  <si>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</si>
  <si>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</si>
  <si>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</si>
  <si>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</si>
  <si>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</si>
  <si>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</si>
  <si>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</si>
  <si>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</si>
  <si>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</si>
  <si>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</si>
  <si>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</si>
  <si>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</si>
  <si>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</si>
  <si>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</si>
  <si>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</si>
  <si>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</si>
  <si>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</si>
  <si>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</si>
  <si>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</si>
  <si>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</si>
  <si>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</si>
  <si>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</si>
  <si>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</si>
  <si>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</si>
  <si>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</si>
  <si>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</si>
  <si>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</si>
  <si>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</si>
  <si>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</si>
  <si>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</si>
  <si>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</si>
  <si>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</si>
  <si>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</si>
  <si>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</si>
  <si>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</si>
  <si>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</si>
  <si>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</si>
  <si>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</si>
  <si>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</si>
  <si>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</si>
  <si>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</si>
  <si>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</si>
  <si>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</si>
  <si>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</si>
  <si>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</si>
  <si>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</si>
  <si>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</si>
  <si>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</si>
  <si>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</si>
  <si>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</si>
  <si>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</si>
  <si>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</si>
  <si>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</si>
  <si>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</si>
  <si>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</si>
  <si>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</si>
  <si>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</si>
  <si>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</si>
  <si>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</si>
  <si>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</si>
  <si>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</si>
  <si>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</si>
  <si>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</si>
  <si>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</si>
  <si>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</si>
  <si>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</si>
  <si>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</si>
  <si>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</si>
  <si>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</si>
  <si>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</si>
  <si>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</si>
  <si>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</si>
  <si>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</si>
  <si>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</si>
  <si>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</si>
  <si>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</si>
  <si>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</si>
  <si>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</si>
  <si>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</si>
  <si>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</si>
  <si>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</si>
  <si>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</si>
  <si>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</si>
  <si>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</si>
  <si>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</si>
  <si>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</si>
  <si>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</si>
  <si>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</si>
  <si>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</si>
  <si>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</si>
  <si>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</si>
  <si>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</si>
  <si>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</si>
  <si>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</si>
  <si>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</si>
  <si>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</si>
  <si>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</si>
  <si>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</si>
  <si>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</si>
  <si>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</si>
  <si>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</si>
  <si>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</si>
  <si>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</si>
  <si>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</si>
  <si>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</si>
  <si>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</si>
  <si>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</si>
  <si>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</si>
  <si>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</si>
  <si>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</si>
  <si>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</si>
  <si>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</si>
  <si>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</si>
  <si>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</si>
  <si>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</si>
  <si>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</si>
  <si>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</si>
  <si>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</si>
  <si>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</si>
  <si>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</si>
  <si>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</si>
  <si>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</si>
  <si>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</si>
  <si>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</si>
  <si>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</si>
  <si>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</si>
  <si>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</si>
  <si>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</si>
  <si>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</si>
  <si>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</si>
  <si>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</si>
  <si>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</si>
  <si>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</si>
  <si>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</si>
  <si>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</si>
  <si>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</si>
  <si>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</si>
  <si>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</si>
  <si>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</si>
  <si>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</si>
  <si>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</si>
  <si>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</si>
  <si>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</si>
  <si>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</si>
  <si>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</si>
  <si>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</si>
  <si>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</si>
  <si>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</si>
  <si>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</si>
  <si>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</si>
  <si>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</si>
  <si>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</si>
  <si>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</si>
  <si>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</si>
  <si>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</si>
  <si>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</si>
  <si>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</si>
  <si>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</si>
  <si>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</si>
  <si>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</si>
  <si>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</si>
  <si>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</si>
  <si>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</si>
  <si>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</si>
  <si>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</si>
  <si>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</si>
  <si>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</si>
  <si>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</si>
  <si>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</si>
  <si>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</si>
  <si>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</si>
  <si>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</si>
  <si>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</si>
  <si>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</si>
  <si>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</si>
  <si>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</si>
  <si>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</si>
  <si>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</si>
  <si>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</si>
  <si>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</si>
  <si>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</si>
  <si>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</si>
  <si>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</si>
  <si>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</si>
  <si>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</si>
  <si>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</si>
  <si>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</si>
  <si>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</si>
  <si>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</si>
  <si>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</si>
  <si>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</si>
  <si>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</si>
  <si>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</si>
  <si>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</si>
  <si>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</si>
  <si>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</si>
  <si>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</si>
  <si>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</si>
  <si>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</si>
  <si>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</si>
  <si>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</si>
  <si>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</si>
  <si>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</si>
  <si>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</si>
  <si>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</si>
  <si>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</si>
  <si>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</si>
  <si>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</si>
  <si>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</si>
  <si>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</si>
  <si>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</si>
  <si>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</si>
  <si>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</si>
  <si>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</si>
  <si>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</si>
  <si>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</si>
  <si>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</si>
  <si>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</si>
  <si>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</si>
  <si>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</si>
  <si>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</si>
  <si>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</si>
  <si>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</si>
  <si>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</si>
  <si>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</si>
  <si>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</si>
  <si>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</si>
  <si>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</si>
  <si>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</si>
  <si>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</si>
  <si>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</si>
  <si>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</si>
  <si>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</si>
  <si>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</si>
  <si>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</si>
  <si>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</si>
  <si>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</si>
  <si>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</si>
  <si>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</si>
  <si>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</si>
  <si>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</si>
  <si>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</si>
  <si>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</si>
  <si>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</si>
  <si>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</si>
  <si>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</si>
  <si>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</si>
  <si>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</si>
  <si>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</si>
  <si>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</si>
  <si>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</si>
  <si>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</si>
  <si>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</si>
  <si>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</si>
  <si>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</si>
  <si>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</si>
  <si>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</si>
  <si>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</si>
  <si>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</si>
  <si>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</si>
  <si>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</si>
  <si>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</si>
  <si>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</si>
  <si>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</si>
  <si>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</si>
  <si>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</si>
  <si>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</si>
  <si>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</si>
  <si>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</si>
  <si>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</si>
  <si>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</si>
  <si>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</si>
  <si>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</si>
  <si>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</si>
  <si>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</si>
  <si>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</si>
  <si>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</si>
  <si>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</si>
  <si>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</si>
  <si>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</si>
  <si>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</si>
  <si>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</si>
  <si>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</si>
  <si>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</si>
  <si>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</si>
  <si>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</si>
  <si>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</si>
  <si>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</si>
  <si>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</si>
  <si>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</si>
  <si>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</si>
  <si>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</si>
  <si>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</si>
  <si>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</si>
  <si>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</si>
  <si>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</si>
  <si>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</si>
  <si>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</si>
  <si>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</si>
  <si>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</si>
  <si>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</si>
  <si>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</si>
  <si>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</si>
  <si>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</si>
  <si>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</si>
  <si>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</si>
  <si>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</si>
  <si>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</si>
  <si>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</si>
  <si>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</si>
  <si>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</si>
  <si>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</si>
  <si>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</si>
  <si>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</si>
  <si>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</si>
  <si>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</si>
  <si>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</si>
  <si>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</si>
  <si>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</si>
  <si>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</si>
  <si>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</si>
  <si>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</si>
  <si>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</si>
  <si>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</si>
  <si>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</si>
  <si>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</si>
  <si>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</si>
  <si>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</si>
  <si>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</si>
  <si>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</si>
  <si>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</si>
  <si>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</si>
  <si>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</si>
  <si>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</si>
  <si>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</si>
  <si>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</si>
  <si>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</si>
  <si>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</si>
  <si>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</si>
  <si>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</si>
  <si>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</si>
  <si>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</si>
  <si>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</si>
  <si>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</si>
  <si>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</si>
  <si>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</si>
  <si>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</si>
  <si>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</si>
  <si>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</si>
  <si>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</si>
  <si>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</si>
  <si>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</si>
  <si>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</si>
  <si>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</si>
  <si>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</si>
  <si>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</si>
  <si>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</si>
  <si>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</si>
  <si>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</si>
  <si>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</si>
  <si>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</si>
  <si>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</si>
  <si>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</si>
  <si>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</si>
  <si>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</si>
  <si>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</si>
  <si>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</si>
  <si>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</si>
  <si>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</si>
  <si>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</si>
  <si>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</si>
  <si>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</si>
  <si>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</si>
  <si>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</si>
  <si>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</si>
  <si>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</si>
  <si>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</si>
  <si>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</si>
  <si>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</si>
  <si>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</si>
  <si>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</si>
  <si>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</si>
  <si>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</si>
  <si>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</si>
  <si>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</si>
  <si>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</si>
  <si>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</si>
  <si>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</si>
  <si>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</si>
  <si>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</si>
  <si>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</si>
  <si>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</si>
  <si>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</si>
  <si>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</si>
  <si>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</si>
  <si>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</si>
  <si>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</si>
  <si>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</si>
  <si>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</si>
  <si>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</si>
  <si>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</si>
  <si>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</si>
  <si>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</si>
  <si>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</si>
  <si>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</si>
  <si>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</si>
  <si>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</si>
  <si>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</si>
  <si>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</si>
  <si>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</si>
  <si>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</si>
  <si>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</si>
  <si>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</si>
  <si>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</si>
  <si>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</si>
  <si>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</si>
  <si>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</si>
  <si>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</si>
  <si>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</si>
  <si>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</si>
  <si>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</si>
  <si>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</si>
  <si>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</si>
  <si>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</si>
  <si>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</si>
  <si>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</si>
  <si>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</si>
  <si>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</si>
  <si>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</si>
  <si>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</si>
  <si>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</si>
  <si>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</si>
  <si>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</si>
  <si>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</si>
  <si>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</si>
  <si>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</si>
  <si>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</si>
  <si>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</si>
  <si>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</si>
  <si>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</si>
  <si>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</si>
  <si>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</si>
  <si>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</si>
  <si>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</si>
  <si>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</si>
  <si>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</si>
  <si>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</si>
  <si>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</si>
  <si>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</si>
  <si>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</si>
  <si>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</si>
  <si>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</si>
  <si>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</si>
  <si>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</si>
  <si>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</si>
  <si>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</si>
  <si>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</si>
  <si>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</si>
  <si>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</si>
  <si>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</si>
  <si>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</si>
  <si>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</si>
  <si>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</si>
  <si>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</si>
  <si>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</si>
  <si>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</si>
  <si>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</si>
  <si>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</si>
  <si>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</si>
  <si>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</si>
  <si>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</si>
  <si>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</si>
  <si>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</si>
  <si>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</si>
  <si>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</si>
  <si>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</si>
  <si>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</si>
  <si>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</si>
  <si>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</si>
  <si>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</si>
  <si>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</si>
  <si>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</si>
  <si>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</si>
  <si>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</si>
  <si>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</si>
  <si>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</si>
  <si>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</si>
  <si>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</si>
  <si>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</si>
  <si>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</si>
  <si>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</si>
  <si>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</si>
  <si>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</si>
  <si>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</si>
  <si>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</si>
  <si>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</si>
  <si>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</si>
  <si>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</si>
  <si>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</si>
  <si>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</si>
  <si>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</si>
  <si>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</si>
  <si>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</si>
  <si>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</si>
  <si>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</si>
  <si>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</si>
  <si>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</si>
  <si>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</si>
  <si>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</si>
  <si>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</si>
  <si>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</si>
  <si>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</si>
  <si>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</si>
  <si>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</si>
  <si>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</si>
  <si>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</si>
  <si>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</si>
  <si>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</si>
  <si>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</si>
  <si>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</si>
  <si>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</si>
  <si>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</si>
  <si>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</si>
  <si>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</si>
  <si>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</si>
  <si>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</si>
  <si>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</si>
  <si>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</si>
  <si>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</si>
  <si>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</si>
  <si>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</si>
  <si>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</si>
  <si>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</si>
  <si>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</si>
  <si>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</si>
  <si>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</si>
  <si>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</si>
  <si>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</si>
  <si>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</si>
  <si>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</si>
  <si>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</si>
  <si>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</si>
  <si>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</si>
  <si>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</si>
  <si>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</si>
  <si>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</si>
  <si>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</si>
  <si>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</si>
  <si>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</si>
  <si>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</si>
  <si>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</si>
  <si>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</si>
  <si>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</si>
  <si>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</si>
  <si>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</si>
  <si>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</si>
  <si>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</si>
  <si>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</si>
  <si>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</si>
  <si>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</si>
  <si>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</si>
  <si>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</si>
  <si>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</si>
  <si>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</si>
  <si>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</si>
  <si>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</si>
  <si>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</si>
  <si>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</si>
  <si>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</si>
  <si>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</si>
  <si>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</si>
  <si>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</si>
  <si>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</si>
  <si>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</si>
  <si>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</si>
  <si>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</si>
  <si>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</si>
  <si>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</si>
  <si>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</si>
  <si>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</si>
  <si>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</si>
  <si>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</si>
  <si>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</si>
  <si>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</si>
  <si>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</si>
  <si>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</si>
  <si>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</si>
  <si>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</si>
  <si>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</si>
  <si>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</si>
  <si>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</si>
  <si>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</si>
  <si>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</si>
  <si>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</si>
  <si>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</si>
  <si>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</si>
  <si>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</si>
  <si>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</si>
  <si>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</si>
  <si>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</si>
  <si>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</si>
  <si>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</si>
  <si>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</si>
  <si>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</si>
  <si>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</si>
  <si>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</si>
  <si>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</si>
  <si>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</si>
  <si>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</si>
  <si>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</si>
  <si>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</si>
  <si>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</si>
  <si>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</si>
  <si>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</si>
  <si>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</si>
  <si>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</si>
  <si>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</si>
  <si>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</si>
  <si>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</si>
  <si>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</si>
  <si>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</si>
  <si>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</si>
  <si>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</si>
  <si>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</si>
  <si>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</si>
  <si>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</si>
  <si>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</si>
  <si>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</si>
  <si>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</si>
  <si>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</si>
  <si>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</si>
  <si>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</si>
  <si>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</si>
  <si>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</si>
  <si>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</si>
  <si>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</si>
  <si>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</si>
  <si>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</si>
  <si>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</si>
  <si>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</si>
  <si>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</si>
  <si>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</si>
  <si>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</si>
  <si>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</si>
  <si>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</si>
  <si>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</si>
  <si>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</si>
  <si>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</si>
  <si>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</si>
  <si>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</si>
  <si>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</si>
  <si>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</si>
  <si>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</si>
  <si>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</si>
  <si>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</si>
  <si>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</si>
  <si>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</si>
  <si>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</si>
  <si>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</si>
  <si>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</si>
  <si>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</si>
  <si>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</si>
  <si>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</si>
  <si>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</si>
  <si>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</si>
  <si>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</si>
  <si>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</si>
  <si>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</si>
  <si>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</si>
  <si>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</si>
  <si>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</si>
  <si>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</si>
  <si>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</si>
  <si>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</si>
  <si>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</si>
  <si>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</si>
  <si>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</si>
  <si>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</si>
  <si>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</si>
  <si>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</si>
  <si>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</si>
  <si>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</si>
  <si>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</si>
  <si>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</si>
  <si>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</si>
  <si>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</si>
  <si>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</si>
  <si>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</si>
  <si>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</si>
  <si>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</si>
  <si>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</si>
  <si>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</si>
  <si>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</si>
  <si>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</si>
  <si>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</si>
  <si>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</si>
  <si>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</si>
  <si>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</si>
  <si>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</si>
  <si>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</si>
  <si>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</si>
  <si>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</si>
  <si>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</si>
  <si>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</si>
  <si>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</si>
  <si>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</si>
  <si>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</si>
  <si>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</si>
  <si>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</si>
  <si>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</si>
  <si>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</si>
  <si>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</si>
  <si>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</si>
  <si>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</si>
  <si>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</si>
  <si>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</si>
  <si>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</si>
  <si>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</si>
  <si>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</si>
  <si>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</si>
  <si>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</si>
  <si>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</si>
  <si>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</si>
  <si>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</si>
  <si>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</si>
  <si>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</si>
  <si>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</si>
  <si>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</si>
  <si>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</si>
  <si>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</si>
  <si>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</si>
  <si>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</si>
  <si>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</si>
  <si>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</si>
  <si>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</si>
  <si>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</si>
  <si>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</si>
  <si>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</si>
  <si>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</si>
  <si>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</si>
  <si>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</si>
  <si>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</si>
  <si>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</si>
  <si>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</si>
  <si>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</si>
  <si>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</si>
  <si>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</si>
  <si>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</si>
  <si>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</si>
  <si>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</si>
  <si>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</si>
  <si>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</si>
  <si>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</si>
  <si>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</si>
  <si>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</si>
  <si>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</si>
  <si>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</si>
  <si>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</si>
  <si>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</si>
  <si>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</si>
  <si>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</si>
  <si>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</si>
  <si>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</si>
  <si>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</si>
  <si>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</si>
  <si>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</si>
  <si>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</si>
  <si>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</si>
  <si>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</si>
  <si>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</si>
  <si>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</si>
  <si>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</si>
  <si>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</si>
  <si>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</si>
  <si>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</si>
  <si>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</si>
  <si>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</si>
  <si>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</si>
  <si>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</si>
  <si>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</si>
  <si>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</si>
  <si>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</si>
  <si>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</si>
  <si>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</si>
  <si>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</si>
  <si>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</si>
  <si>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</si>
  <si>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</si>
  <si>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</si>
  <si>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</si>
  <si>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</si>
  <si>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</si>
  <si>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</si>
  <si>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</si>
  <si>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</si>
  <si>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</si>
  <si>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</si>
  <si>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</si>
  <si>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</si>
  <si>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</si>
  <si>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</si>
  <si>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</si>
  <si>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</si>
  <si>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</si>
  <si>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</si>
  <si>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</si>
  <si>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</si>
  <si>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</si>
  <si>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</si>
  <si>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</si>
  <si>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</si>
  <si>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</si>
  <si>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</si>
  <si>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</si>
  <si>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</si>
  <si>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</si>
  <si>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</si>
  <si>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</si>
  <si>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</si>
  <si>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</si>
  <si>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</si>
  <si>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</si>
  <si>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</si>
  <si>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</si>
  <si>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</si>
  <si>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</si>
  <si>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</si>
  <si>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</si>
  <si>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</si>
  <si>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</si>
  <si>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</si>
  <si>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</si>
  <si>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</si>
  <si>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</si>
  <si>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</si>
  <si>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</si>
  <si>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</si>
  <si>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</si>
  <si>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</si>
  <si>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</si>
  <si>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</si>
  <si>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</si>
  <si>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</si>
  <si>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</si>
  <si>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</si>
  <si>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</si>
  <si>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</si>
  <si>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</si>
  <si>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</si>
  <si>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</si>
  <si>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</si>
  <si>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</si>
  <si>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</si>
  <si>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</si>
  <si>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</si>
  <si>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</si>
  <si>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</si>
  <si>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</si>
  <si>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</si>
  <si>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</si>
  <si>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</si>
  <si>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</si>
  <si>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</si>
  <si>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</si>
  <si>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</si>
  <si>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</si>
  <si>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</si>
  <si>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</si>
  <si>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</si>
  <si>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</si>
  <si>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</si>
  <si>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</si>
  <si>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</si>
  <si>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</si>
  <si>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</si>
  <si>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</si>
  <si>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</si>
  <si>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</si>
  <si>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</si>
  <si>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</si>
  <si>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</si>
  <si>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</si>
  <si>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</si>
  <si>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</si>
  <si>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</si>
  <si>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</si>
  <si>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</si>
  <si>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</si>
  <si>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</si>
  <si>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</si>
  <si>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</si>
  <si>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</si>
  <si>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</si>
  <si>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</si>
  <si>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</si>
  <si>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</si>
  <si>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</si>
  <si>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</si>
  <si>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</si>
  <si>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</si>
  <si>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</si>
  <si>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</si>
  <si>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</si>
  <si>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</si>
  <si>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</si>
  <si>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</si>
  <si>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</si>
  <si>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</si>
  <si>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</si>
  <si>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</si>
  <si>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</si>
  <si>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</si>
  <si>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</si>
  <si>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</si>
  <si>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</si>
  <si>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</si>
  <si>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</si>
  <si>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</si>
  <si>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</si>
  <si>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</si>
  <si>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</si>
  <si>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</si>
  <si>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</si>
  <si>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</si>
  <si>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</si>
  <si>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</si>
  <si>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</si>
  <si>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</si>
  <si>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</si>
  <si>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</si>
  <si>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</si>
  <si>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</si>
  <si>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</si>
  <si>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</si>
  <si>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</si>
  <si>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</si>
  <si>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</si>
  <si>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</si>
  <si>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</si>
  <si>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</si>
  <si>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</si>
  <si>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</si>
  <si>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</si>
  <si>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</si>
  <si>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</si>
  <si>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</si>
  <si>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</si>
  <si>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</si>
  <si>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</si>
  <si>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</si>
  <si>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</si>
  <si>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</si>
  <si>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</si>
  <si>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</si>
  <si>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</si>
  <si>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</si>
  <si>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</si>
  <si>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</si>
  <si>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</si>
  <si>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</si>
  <si>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</si>
  <si>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</si>
  <si>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</si>
  <si>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</si>
  <si>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</si>
  <si>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</si>
  <si>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</si>
  <si>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</si>
  <si>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</si>
  <si>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</si>
  <si>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</si>
  <si>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</si>
  <si>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</si>
  <si>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</si>
  <si>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</si>
  <si>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</si>
  <si>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</si>
  <si>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</si>
  <si>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</si>
  <si>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</si>
  <si>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</si>
  <si>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</si>
  <si>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</si>
  <si>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</si>
  <si>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</si>
  <si>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</si>
  <si>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</si>
  <si>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</si>
  <si>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</si>
  <si>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</si>
  <si>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</si>
  <si>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</si>
  <si>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</si>
  <si>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</si>
  <si>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</si>
  <si>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</si>
  <si>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</si>
  <si>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</si>
  <si>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</si>
  <si>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</si>
  <si>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</si>
  <si>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</si>
  <si>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</si>
  <si>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</si>
  <si>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</si>
  <si>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</si>
  <si>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</si>
  <si>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</si>
  <si>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</si>
  <si>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</si>
  <si>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</si>
  <si>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</si>
  <si>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</si>
  <si>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</si>
  <si>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</si>
  <si>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</si>
  <si>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</si>
  <si>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</si>
  <si>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</si>
  <si>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</si>
  <si>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</si>
  <si>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</si>
  <si>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</si>
  <si>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</si>
  <si>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</si>
  <si>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</si>
  <si>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</si>
  <si>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</si>
  <si>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</si>
  <si>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</si>
  <si>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</si>
  <si>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</si>
  <si>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</si>
  <si>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</si>
  <si>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</si>
  <si>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</si>
  <si>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</si>
  <si>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</si>
  <si>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</si>
  <si>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</si>
  <si>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</si>
  <si>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</si>
  <si>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</si>
  <si>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</si>
  <si>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</si>
  <si>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</si>
  <si>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</si>
  <si>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</si>
  <si>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</si>
  <si>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</si>
  <si>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</si>
  <si>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</si>
  <si>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</si>
  <si>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</si>
  <si>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</si>
  <si>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</si>
  <si>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</si>
  <si>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</si>
  <si>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</si>
  <si>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</si>
  <si>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</si>
  <si>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</si>
  <si>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</si>
  <si>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</si>
  <si>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</si>
  <si>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</si>
  <si>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</si>
  <si>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</si>
  <si>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</si>
  <si>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</si>
  <si>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</si>
  <si>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</si>
  <si>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</si>
  <si>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</si>
  <si>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</si>
  <si>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</si>
  <si>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</si>
  <si>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</si>
  <si>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</si>
  <si>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</si>
  <si>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</si>
  <si>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</si>
  <si>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</si>
  <si>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</si>
  <si>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</si>
  <si>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</si>
  <si>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</si>
  <si>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</si>
  <si>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</si>
  <si>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</si>
  <si>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</si>
  <si>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</si>
  <si>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</si>
  <si>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</si>
  <si>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</si>
  <si>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</si>
  <si>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</si>
  <si>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</si>
  <si>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</si>
  <si>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</si>
  <si>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</si>
  <si>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</si>
  <si>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</si>
  <si>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</si>
  <si>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</si>
  <si>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</si>
  <si>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</si>
  <si>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</si>
  <si>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</si>
  <si>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</si>
  <si>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</si>
  <si>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</si>
  <si>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</si>
  <si>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</si>
  <si>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</si>
  <si>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</si>
  <si>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</si>
  <si>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</si>
  <si>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</si>
  <si>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</si>
  <si>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</si>
  <si>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</si>
  <si>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</si>
  <si>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</si>
  <si>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</si>
  <si>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</si>
  <si>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</si>
  <si>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</si>
  <si>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</si>
  <si>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</si>
  <si>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</si>
  <si>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</si>
  <si>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</si>
  <si>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</si>
  <si>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</si>
  <si>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</si>
  <si>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</si>
  <si>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</si>
  <si>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</si>
  <si>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</si>
  <si>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</si>
  <si>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</si>
  <si>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</si>
  <si>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</si>
  <si>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</si>
  <si>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</si>
  <si>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</si>
  <si>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</si>
  <si>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</si>
  <si>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</si>
  <si>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</si>
  <si>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</si>
  <si>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</si>
  <si>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</si>
  <si>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</si>
  <si>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</si>
  <si>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</si>
  <si>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</si>
  <si>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</si>
  <si>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</si>
  <si>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</si>
  <si>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</si>
  <si>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</si>
  <si>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</si>
  <si>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</si>
  <si>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</si>
  <si>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</si>
  <si>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</si>
  <si>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</si>
  <si>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</si>
  <si>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</si>
  <si>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</si>
  <si>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</si>
  <si>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</si>
  <si>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</si>
  <si>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</si>
  <si>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</si>
  <si>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</si>
  <si>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</si>
  <si>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</si>
  <si>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</si>
  <si>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</si>
  <si>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</si>
  <si>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</si>
  <si>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</si>
  <si>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</si>
  <si>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</si>
  <si>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</si>
  <si>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</si>
  <si>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</si>
  <si>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</si>
  <si>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</si>
  <si>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</si>
  <si>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</si>
  <si>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</si>
  <si>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</si>
  <si>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</si>
  <si>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</si>
  <si>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</si>
  <si>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</si>
  <si>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</si>
  <si>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</si>
  <si>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</si>
  <si>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</si>
  <si>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</si>
  <si>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</si>
  <si>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</si>
  <si>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</si>
  <si>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</si>
  <si>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</si>
  <si>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</si>
  <si>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</si>
  <si>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</si>
  <si>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</si>
  <si>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</si>
  <si>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</si>
  <si>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</si>
  <si>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</si>
  <si>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</si>
  <si>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</si>
  <si>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</si>
  <si>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</si>
  <si>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</si>
  <si>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</si>
  <si>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</si>
  <si>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</si>
  <si>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</si>
  <si>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</si>
  <si>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</si>
  <si>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</si>
  <si>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</si>
  <si>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</si>
  <si>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</si>
  <si>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</si>
  <si>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</si>
  <si>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</si>
  <si>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</si>
  <si>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</si>
  <si>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</si>
  <si>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</si>
  <si>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</si>
  <si>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</si>
  <si>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</si>
  <si>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</si>
  <si>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</si>
  <si>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</si>
  <si>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</si>
  <si>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</si>
  <si>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</si>
  <si>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</si>
  <si>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</si>
  <si>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</si>
  <si>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</si>
  <si>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</si>
  <si>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</si>
  <si>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</si>
  <si>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</si>
  <si>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</si>
  <si>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</si>
  <si>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</si>
  <si>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</si>
  <si>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</si>
  <si>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</si>
  <si>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</si>
  <si>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</si>
  <si>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</si>
  <si>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</si>
  <si>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</si>
  <si>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</si>
  <si>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</si>
  <si>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</si>
  <si>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</si>
  <si>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</si>
  <si>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</si>
  <si>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</si>
  <si>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</si>
  <si>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</si>
  <si>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</si>
  <si>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</si>
  <si>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</si>
  <si>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</si>
  <si>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</si>
  <si>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</si>
  <si>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</si>
  <si>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</si>
  <si>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</si>
  <si>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</si>
  <si>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</si>
  <si>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</si>
  <si>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</si>
  <si>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</si>
  <si>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</si>
  <si>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</si>
  <si>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</si>
  <si>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</si>
  <si>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</si>
  <si>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</si>
  <si>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</si>
  <si>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</si>
  <si>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</si>
  <si>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</si>
  <si>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</si>
  <si>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</si>
  <si>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</si>
  <si>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</si>
  <si>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</si>
  <si>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</si>
  <si>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</si>
  <si>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</si>
  <si>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</si>
  <si>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</si>
  <si>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</si>
  <si>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</si>
  <si>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</si>
  <si>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</si>
  <si>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</si>
  <si>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</si>
  <si>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</si>
  <si>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</si>
  <si>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</si>
  <si>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</si>
  <si>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</si>
  <si>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</si>
  <si>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</si>
  <si>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</si>
  <si>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</si>
  <si>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</si>
  <si>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</si>
  <si>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</si>
  <si>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</si>
  <si>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</si>
  <si>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</si>
  <si>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</si>
  <si>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</si>
  <si>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</si>
  <si>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</si>
  <si>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</si>
  <si>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</si>
  <si>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</si>
  <si>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</si>
  <si>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</si>
  <si>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</si>
  <si>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</si>
  <si>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</si>
  <si>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</si>
  <si>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</si>
  <si>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</si>
  <si>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</si>
  <si>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</si>
  <si>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</si>
  <si>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</si>
  <si>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</si>
  <si>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</si>
  <si>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</si>
  <si>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</si>
  <si>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</si>
  <si>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</si>
  <si>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</si>
  <si>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</si>
  <si>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</si>
  <si>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</si>
  <si>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</si>
  <si>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</si>
  <si>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</si>
  <si>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</si>
  <si>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</si>
  <si>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</si>
  <si>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</si>
  <si>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</si>
  <si>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</si>
  <si>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</si>
  <si>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</si>
  <si>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</si>
  <si>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</si>
  <si>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</si>
  <si>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</si>
  <si>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</si>
  <si>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</si>
  <si>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</si>
  <si>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</si>
  <si>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</si>
  <si>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</si>
  <si>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</si>
  <si>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</si>
  <si>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</si>
  <si>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</si>
  <si>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</si>
  <si>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</si>
  <si>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</si>
  <si>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</si>
  <si>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</si>
  <si>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</si>
  <si>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</si>
  <si>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</si>
  <si>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</si>
  <si>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</si>
  <si>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</si>
  <si>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</si>
  <si>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</si>
  <si>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</si>
  <si>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</si>
  <si>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</si>
  <si>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</si>
  <si>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</si>
  <si>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</si>
  <si>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</si>
  <si>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</si>
  <si>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</si>
  <si>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</si>
  <si>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</si>
  <si>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</si>
  <si>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</si>
  <si>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</si>
  <si>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</si>
  <si>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</si>
  <si>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</si>
  <si>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</si>
  <si>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</si>
  <si>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</si>
  <si>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</si>
  <si>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</si>
  <si>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</si>
  <si>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</si>
  <si>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</si>
  <si>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</si>
  <si>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</si>
  <si>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</si>
  <si>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</si>
  <si>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</si>
  <si>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</si>
  <si>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</si>
  <si>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</si>
  <si>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</si>
  <si>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</si>
  <si>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</si>
  <si>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</si>
  <si>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</si>
  <si>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</si>
  <si>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</si>
  <si>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</si>
  <si>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</si>
  <si>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</si>
  <si>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</si>
  <si>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</si>
  <si>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</si>
  <si>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</si>
  <si>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</si>
  <si>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</si>
  <si>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</si>
  <si>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</si>
  <si>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</si>
  <si>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</si>
  <si>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</si>
  <si>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</si>
  <si>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</si>
  <si>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</si>
  <si>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</si>
  <si>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</si>
  <si>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</si>
  <si>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</si>
  <si>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</si>
  <si>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</si>
  <si>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</si>
  <si>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</si>
  <si>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</si>
  <si>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</si>
  <si>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</si>
  <si>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</si>
  <si>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</si>
  <si>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</si>
  <si>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</si>
  <si>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</si>
  <si>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</si>
  <si>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</si>
  <si>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</si>
  <si>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</si>
  <si>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</si>
  <si>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</si>
  <si>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</si>
  <si>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</si>
  <si>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</si>
  <si>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</si>
  <si>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</si>
  <si>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</si>
  <si>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</si>
  <si>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</si>
  <si>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</si>
  <si>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</si>
  <si>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</si>
  <si>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</si>
  <si>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</si>
  <si>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</si>
  <si>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</si>
  <si>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</si>
  <si>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</si>
  <si>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</si>
  <si>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</si>
  <si>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</si>
  <si>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</si>
  <si>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</si>
  <si>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</si>
  <si>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</si>
  <si>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</si>
  <si>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</si>
  <si>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</si>
  <si>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</si>
  <si>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</si>
  <si>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</si>
  <si>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</si>
  <si>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</si>
  <si>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</si>
  <si>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</si>
  <si>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</si>
  <si>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</si>
  <si>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</si>
  <si>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</si>
  <si>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</si>
  <si>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</si>
  <si>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</si>
  <si>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</si>
  <si>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</si>
  <si>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</si>
  <si>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</si>
  <si>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</si>
  <si>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</si>
  <si>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</si>
  <si>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</si>
  <si>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</si>
  <si>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</si>
  <si>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</si>
  <si>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</si>
  <si>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</si>
  <si>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</si>
  <si>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</si>
  <si>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</si>
  <si>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</si>
  <si>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</si>
  <si>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</si>
  <si>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</si>
  <si>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</si>
  <si>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</si>
  <si>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</si>
  <si>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</si>
  <si>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</si>
  <si>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</si>
  <si>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</si>
  <si>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</si>
  <si>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</si>
  <si>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</si>
  <si>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</si>
  <si>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</si>
  <si>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</si>
  <si>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</si>
  <si>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</si>
  <si>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</si>
  <si>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</si>
  <si>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</si>
  <si>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</si>
  <si>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</si>
  <si>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</si>
  <si>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</si>
  <si>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</si>
  <si>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</si>
  <si>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</si>
  <si>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</si>
  <si>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</si>
  <si>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</si>
  <si>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</si>
  <si>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</si>
  <si>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</si>
  <si>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</si>
  <si>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</si>
  <si>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</si>
  <si>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</si>
  <si>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</si>
  <si>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</si>
  <si>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</si>
  <si>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</si>
  <si>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</si>
  <si>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</si>
  <si>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</si>
  <si>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</si>
  <si>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</si>
  <si>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</si>
  <si>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</si>
  <si>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</si>
  <si>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</si>
  <si>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</si>
  <si>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</si>
  <si>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</si>
  <si>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</si>
  <si>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</si>
  <si>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</si>
  <si>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</si>
  <si>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</si>
  <si>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</si>
  <si>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</si>
  <si>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</si>
  <si>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</si>
  <si>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</si>
  <si>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</si>
  <si>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</si>
  <si>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</si>
  <si>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</si>
  <si>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</si>
  <si>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</si>
  <si>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</si>
  <si>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</si>
  <si>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</si>
  <si>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</si>
  <si>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</si>
  <si>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</si>
  <si>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</si>
  <si>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</si>
  <si>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</si>
  <si>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</si>
  <si>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</si>
  <si>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</si>
  <si>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</si>
  <si>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</si>
  <si>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</si>
  <si>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</si>
  <si>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</si>
  <si>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</si>
  <si>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</si>
  <si>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</si>
  <si>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</si>
  <si>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</si>
  <si>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</si>
  <si>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</si>
  <si>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</si>
  <si>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</si>
  <si>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</si>
  <si>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</si>
  <si>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</si>
  <si>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</si>
  <si>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</si>
  <si>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</si>
  <si>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</si>
  <si>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</si>
  <si>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</si>
  <si>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</si>
  <si>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</si>
  <si>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</si>
  <si>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</si>
  <si>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</si>
  <si>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</si>
  <si>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</si>
  <si>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</si>
  <si>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</si>
  <si>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</si>
  <si>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</si>
  <si>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</si>
  <si>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</si>
  <si>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</si>
  <si>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</si>
  <si>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</si>
  <si>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</si>
  <si>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</si>
  <si>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</si>
  <si>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</si>
  <si>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</si>
  <si>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</si>
  <si>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</si>
  <si>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</si>
  <si>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</si>
  <si>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</si>
  <si>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</si>
  <si>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</si>
  <si>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</si>
  <si>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</si>
  <si>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</si>
  <si>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</si>
  <si>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</si>
  <si>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</si>
  <si>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</si>
  <si>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</si>
  <si>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</si>
  <si>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</si>
  <si>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</si>
  <si>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</si>
  <si>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</si>
  <si>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</si>
  <si>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</si>
  <si>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</si>
  <si>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</si>
  <si>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</si>
  <si>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</si>
  <si>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</si>
  <si>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</si>
  <si>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</si>
  <si>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</si>
  <si>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</si>
  <si>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</si>
  <si>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</si>
  <si>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</si>
  <si>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</si>
  <si>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</si>
  <si>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</si>
  <si>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</si>
  <si>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</si>
  <si>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</si>
  <si>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</si>
  <si>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</si>
  <si>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</si>
  <si>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</si>
  <si>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</si>
  <si>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</si>
  <si>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</si>
  <si>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</si>
  <si>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</si>
  <si>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</si>
  <si>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</si>
  <si>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</si>
  <si>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</si>
  <si>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</si>
  <si>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</si>
  <si>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</si>
  <si>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</si>
  <si>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</si>
  <si>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</si>
  <si>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</si>
  <si>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</si>
  <si>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</si>
  <si>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</si>
  <si>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</si>
  <si>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</si>
  <si>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</si>
  <si>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</si>
  <si>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</si>
  <si>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</si>
  <si>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</si>
  <si>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</si>
  <si>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</si>
  <si>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</si>
  <si>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</si>
  <si>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</si>
  <si>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</si>
  <si>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</si>
  <si>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</si>
  <si>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</si>
  <si>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</si>
  <si>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</si>
  <si>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</si>
  <si>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</si>
  <si>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</si>
  <si>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</si>
  <si>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</si>
  <si>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</si>
  <si>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</si>
  <si>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</si>
  <si>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</si>
  <si>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</si>
  <si>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</si>
  <si>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</si>
  <si>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</si>
  <si>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</si>
  <si>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</si>
  <si>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</si>
  <si>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</si>
  <si>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</si>
  <si>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</si>
  <si>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</si>
  <si>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</si>
  <si>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</si>
  <si>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</si>
  <si>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</si>
  <si>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</si>
  <si>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</si>
  <si>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</si>
  <si>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</si>
  <si>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</si>
  <si>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</si>
  <si>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</si>
  <si>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</si>
  <si>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</si>
  <si>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</si>
  <si>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</si>
  <si>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</si>
  <si>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</si>
  <si>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</si>
  <si>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</si>
  <si>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</si>
  <si>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</si>
  <si>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</si>
  <si>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</si>
  <si>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</si>
  <si>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</si>
  <si>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</si>
  <si>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</si>
  <si>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</si>
  <si>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</si>
  <si>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</si>
  <si>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</si>
  <si>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</si>
  <si>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</si>
  <si>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</si>
  <si>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</si>
  <si>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</si>
  <si>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</si>
  <si>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</si>
  <si>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</si>
  <si>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</si>
  <si>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</si>
  <si>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</si>
  <si>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</si>
  <si>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</si>
  <si>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</si>
  <si>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</si>
  <si>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</si>
  <si>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</si>
  <si>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</si>
  <si>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</si>
  <si>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</si>
  <si>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</si>
  <si>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</si>
  <si>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</si>
  <si>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</si>
  <si>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</si>
  <si>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</si>
  <si>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</si>
  <si>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</si>
  <si>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</si>
  <si>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</si>
  <si>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</si>
  <si>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</si>
  <si>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</si>
  <si>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</si>
  <si>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</si>
  <si>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</si>
  <si>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</si>
  <si>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</si>
  <si>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</si>
  <si>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</si>
  <si>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</si>
  <si>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</si>
  <si>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</si>
  <si>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</si>
  <si>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</si>
  <si>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</si>
  <si>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</si>
  <si>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</si>
  <si>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</si>
  <si>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</si>
  <si>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</si>
  <si>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</si>
  <si>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</si>
  <si>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</si>
  <si>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</si>
  <si>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</si>
  <si>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</si>
  <si>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</si>
  <si>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</si>
  <si>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</si>
  <si>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</si>
  <si>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</si>
  <si>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</si>
  <si>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</si>
  <si>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</si>
  <si>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</si>
  <si>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</si>
  <si>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</si>
  <si>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</si>
  <si>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</si>
  <si>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</si>
  <si>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</si>
  <si>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</si>
  <si>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</si>
  <si>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</si>
  <si>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</si>
  <si>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</si>
  <si>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</si>
  <si>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</si>
  <si>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</si>
  <si>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</si>
  <si>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</si>
  <si>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</si>
  <si>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</si>
  <si>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</si>
  <si>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</si>
  <si>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</si>
  <si>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</si>
  <si>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</si>
  <si>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</si>
  <si>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</si>
  <si>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</si>
  <si>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</si>
  <si>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</si>
  <si>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</si>
  <si>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</si>
  <si>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</si>
  <si>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</si>
  <si>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</si>
  <si>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</si>
  <si>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</si>
  <si>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</si>
  <si>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</si>
  <si>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</si>
  <si>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</si>
  <si>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</si>
  <si>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</si>
  <si>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</si>
  <si>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</si>
  <si>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</si>
  <si>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</si>
  <si>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</si>
  <si>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</si>
  <si>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</si>
  <si>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</si>
  <si>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</si>
  <si>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</si>
  <si>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</si>
  <si>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</si>
  <si>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</si>
  <si>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</si>
  <si>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</si>
  <si>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</si>
  <si>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</si>
  <si>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</si>
  <si>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</si>
  <si>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</si>
  <si>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</si>
  <si>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</si>
  <si>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</si>
  <si>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</si>
  <si>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</si>
  <si>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</si>
  <si>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</si>
  <si>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</si>
  <si>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</si>
  <si>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</si>
  <si>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</si>
  <si>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</si>
  <si>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</si>
  <si>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</si>
  <si>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</si>
  <si>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</si>
  <si>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</si>
  <si>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</si>
  <si>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</si>
  <si>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</si>
  <si>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</si>
  <si>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</si>
  <si>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</si>
  <si>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</si>
  <si>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</si>
  <si>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</si>
  <si>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</si>
  <si>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</si>
  <si>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</si>
  <si>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</si>
  <si>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</si>
  <si>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</si>
  <si>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</si>
  <si>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</si>
  <si>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</si>
  <si>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</si>
  <si>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</si>
  <si>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</si>
  <si>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</si>
  <si>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</si>
  <si>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</si>
  <si>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</si>
  <si>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</si>
  <si>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</si>
  <si>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</si>
  <si>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</si>
  <si>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</si>
  <si>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</si>
  <si>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</si>
  <si>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</si>
  <si>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</si>
  <si>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</si>
  <si>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</si>
  <si>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</si>
  <si>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</si>
  <si>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</si>
  <si>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</si>
  <si>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</si>
  <si>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</si>
  <si>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</si>
  <si>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</si>
  <si>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</si>
  <si>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</si>
  <si>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</si>
  <si>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</si>
  <si>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</si>
  <si>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</si>
  <si>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</si>
  <si>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</si>
  <si>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</si>
  <si>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</si>
  <si>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</si>
  <si>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</si>
  <si>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</si>
  <si>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</si>
  <si>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</si>
  <si>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</si>
  <si>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</si>
  <si>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</si>
  <si>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</si>
  <si>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</si>
  <si>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</si>
  <si>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</si>
  <si>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</si>
  <si>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</si>
  <si>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</si>
  <si>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</si>
  <si>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</si>
  <si>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</si>
  <si>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</si>
  <si>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</si>
  <si>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</si>
  <si>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</si>
  <si>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</si>
  <si>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</si>
  <si>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</si>
  <si>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</si>
  <si>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</si>
  <si>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</si>
  <si>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</si>
  <si>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</si>
  <si>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</si>
  <si>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</si>
  <si>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</si>
  <si>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</si>
  <si>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</si>
  <si>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</si>
  <si>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</si>
  <si>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</si>
  <si>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</si>
  <si>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</si>
  <si>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</si>
  <si>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</si>
  <si>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</si>
  <si>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</si>
  <si>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</si>
  <si>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</si>
  <si>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</si>
  <si>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</si>
  <si>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</si>
  <si>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</si>
  <si>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</si>
  <si>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</si>
  <si>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</si>
  <si>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</si>
  <si>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</si>
  <si>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</si>
  <si>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</si>
  <si>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</si>
  <si>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</si>
  <si>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</si>
  <si>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</si>
  <si>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</si>
  <si>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</si>
  <si>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</si>
  <si>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</si>
  <si>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</si>
  <si>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</si>
  <si>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</si>
  <si>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</si>
  <si>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</si>
  <si>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</si>
  <si>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</si>
  <si>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</si>
  <si>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</si>
  <si>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</si>
  <si>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</si>
  <si>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</si>
  <si>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</si>
  <si>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</si>
  <si>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</si>
  <si>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</si>
  <si>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</si>
  <si>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</si>
  <si>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</si>
  <si>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</si>
  <si>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</si>
  <si>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</si>
  <si>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</si>
  <si>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</si>
  <si>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</si>
  <si>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</si>
  <si>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</si>
  <si>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</si>
  <si>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</si>
  <si>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</si>
  <si>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</si>
  <si>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</si>
  <si>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</si>
  <si>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</si>
  <si>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</si>
  <si>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</si>
  <si>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</si>
  <si>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</si>
  <si>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</si>
  <si>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</si>
  <si>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</si>
  <si>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</si>
  <si>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</si>
  <si>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</si>
  <si>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</si>
  <si>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</si>
  <si>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</si>
  <si>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</si>
  <si>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</si>
  <si>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</si>
  <si>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</si>
  <si>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</si>
  <si>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</si>
  <si>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</si>
  <si>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</si>
  <si>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</si>
  <si>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</si>
  <si>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</si>
  <si>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</si>
  <si>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</si>
  <si>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</si>
  <si>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</si>
  <si>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</si>
  <si>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</si>
  <si>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</si>
  <si>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</si>
  <si>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</si>
  <si>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</si>
  <si>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</si>
  <si>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</si>
  <si>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</si>
  <si>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</si>
  <si>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</si>
  <si>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</si>
  <si>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</si>
  <si>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</si>
  <si>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</si>
  <si>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</si>
  <si>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</si>
  <si>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</si>
  <si>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</si>
  <si>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</si>
  <si>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</si>
  <si>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</si>
  <si>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</si>
  <si>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</si>
  <si>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</si>
  <si>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</si>
  <si>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</si>
  <si>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</si>
  <si>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</si>
  <si>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</si>
  <si>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</si>
  <si>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</si>
  <si>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</si>
  <si>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</si>
  <si>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</si>
  <si>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</si>
  <si>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</si>
  <si>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</si>
  <si>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</si>
  <si>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</si>
  <si>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</si>
  <si>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</si>
  <si>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</si>
  <si>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</si>
  <si>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</si>
  <si>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</si>
  <si>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</si>
  <si>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</si>
  <si>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</si>
  <si>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</si>
  <si>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</si>
  <si>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</si>
  <si>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</si>
  <si>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</si>
  <si>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</si>
  <si>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</si>
  <si>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</si>
  <si>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</si>
  <si>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</si>
  <si>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</si>
  <si>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</si>
  <si>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</si>
  <si>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</si>
  <si>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</si>
  <si>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</si>
  <si>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</si>
  <si>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</si>
  <si>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</si>
  <si>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</si>
  <si>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</si>
  <si>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</si>
  <si>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</si>
  <si>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</si>
  <si>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</si>
  <si>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</si>
  <si>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</si>
  <si>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</si>
  <si>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</si>
  <si>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</si>
  <si>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</si>
  <si>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</si>
  <si>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</si>
  <si>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</si>
  <si>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</si>
  <si>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</si>
  <si>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</si>
  <si>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</si>
  <si>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</si>
  <si>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</si>
  <si>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</si>
  <si>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</si>
  <si>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</si>
  <si>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</si>
  <si>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</si>
  <si>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</si>
  <si>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</si>
  <si>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</si>
  <si>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</si>
  <si>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</si>
  <si>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</si>
  <si>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</si>
  <si>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</si>
  <si>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</si>
  <si>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</si>
  <si>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</si>
  <si>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</si>
  <si>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</si>
  <si>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</si>
  <si>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</si>
  <si>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</si>
  <si>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</si>
  <si>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</si>
  <si>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</si>
  <si>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</si>
  <si>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</si>
  <si>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</si>
  <si>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</si>
  <si>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</si>
  <si>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</si>
  <si>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</si>
  <si>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</si>
  <si>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</si>
  <si>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</si>
  <si>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</si>
  <si>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</si>
  <si>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</si>
  <si>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</si>
  <si>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</si>
  <si>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</si>
  <si>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</si>
  <si>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</si>
  <si>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</si>
  <si>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</si>
  <si>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</si>
  <si>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</si>
  <si>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</si>
  <si>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</si>
  <si>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</si>
  <si>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</si>
  <si>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</si>
  <si>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</si>
  <si>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</si>
  <si>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</si>
  <si>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</si>
  <si>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</si>
  <si>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</si>
  <si>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</si>
  <si>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</si>
  <si>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</si>
  <si>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</si>
  <si>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</si>
  <si>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</si>
  <si>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</si>
  <si>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</si>
  <si>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</si>
  <si>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</si>
  <si>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</si>
  <si>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</si>
  <si>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</si>
  <si>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</si>
  <si>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</si>
  <si>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</si>
  <si>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</si>
  <si>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</si>
  <si>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</si>
  <si>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</si>
  <si>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</si>
  <si>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</si>
  <si>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</si>
  <si>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</si>
  <si>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</si>
  <si>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</si>
  <si>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</si>
  <si>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</si>
  <si>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</si>
  <si>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</si>
  <si>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</si>
  <si>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</si>
  <si>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</si>
  <si>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</si>
  <si>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</si>
  <si>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</si>
  <si>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</si>
  <si>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</si>
  <si>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</si>
  <si>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</si>
  <si>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</si>
  <si>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</si>
  <si>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</si>
  <si>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</si>
  <si>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</si>
  <si>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</si>
  <si>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</si>
  <si>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</si>
  <si>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</si>
  <si>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</si>
  <si>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</si>
  <si>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</si>
  <si>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</si>
  <si>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</si>
  <si>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</si>
  <si>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</si>
  <si>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</si>
  <si>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</si>
  <si>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</si>
  <si>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</si>
  <si>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</si>
  <si>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</si>
  <si>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</si>
  <si>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</si>
  <si>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</si>
  <si>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</si>
  <si>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</si>
  <si>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</si>
  <si>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</si>
  <si>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</si>
  <si>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</si>
  <si>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</si>
  <si>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</si>
  <si>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</si>
  <si>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</si>
  <si>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</si>
  <si>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</si>
  <si>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</si>
  <si>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</si>
  <si>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</si>
  <si>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</si>
  <si>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</si>
  <si>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</si>
  <si>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</si>
  <si>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</si>
  <si>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</si>
  <si>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</si>
  <si>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</si>
  <si>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</si>
  <si>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</si>
  <si>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</si>
  <si>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</si>
  <si>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</si>
  <si>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</si>
  <si>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</si>
  <si>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</si>
  <si>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</si>
  <si>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</si>
  <si>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</si>
  <si>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</si>
  <si>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</si>
  <si>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</si>
  <si>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</si>
  <si>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</si>
  <si>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</si>
  <si>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</si>
  <si>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</si>
  <si>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</si>
  <si>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</si>
  <si>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</si>
  <si>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</si>
  <si>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</si>
  <si>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</si>
  <si>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</si>
  <si>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</si>
  <si>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</si>
  <si>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</si>
  <si>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</si>
  <si>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</si>
  <si>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</si>
  <si>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</si>
  <si>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</si>
  <si>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</si>
  <si>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</si>
  <si>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</si>
  <si>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</si>
  <si>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</si>
  <si>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</si>
  <si>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</si>
  <si>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</si>
  <si>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</si>
  <si>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</si>
  <si>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</si>
  <si>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</si>
  <si>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</si>
  <si>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</si>
  <si>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</si>
  <si>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</si>
  <si>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</si>
  <si>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</si>
  <si>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</si>
  <si>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</si>
  <si>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</si>
  <si>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</si>
  <si>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</si>
  <si>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</si>
  <si>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</si>
  <si>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</si>
  <si>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</si>
  <si>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</si>
  <si>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</si>
  <si>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</si>
  <si>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</si>
  <si>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</si>
  <si>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</si>
  <si>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</si>
  <si>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</si>
  <si>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</si>
  <si>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</si>
  <si>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</si>
  <si>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</si>
  <si>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</si>
  <si>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</si>
  <si>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</si>
  <si>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</si>
  <si>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</si>
  <si>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</si>
  <si>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</si>
  <si>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</si>
  <si>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</si>
  <si>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</si>
  <si>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</si>
  <si>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</si>
  <si>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</si>
  <si>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</si>
  <si>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</si>
  <si>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</si>
  <si>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</si>
  <si>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</si>
  <si>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</si>
  <si>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</si>
  <si>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</si>
  <si>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</si>
  <si>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</si>
  <si>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</si>
  <si>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</si>
  <si>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</si>
  <si>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</si>
  <si>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</si>
  <si>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</si>
  <si>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</si>
  <si>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</si>
  <si>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</si>
  <si>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</si>
  <si>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</si>
  <si>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</si>
  <si>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</si>
  <si>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</si>
  <si>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</si>
  <si>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</si>
  <si>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</si>
  <si>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</si>
  <si>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</si>
  <si>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</si>
  <si>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</si>
  <si>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</si>
  <si>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</si>
  <si>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</si>
  <si>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</si>
  <si>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</si>
  <si>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</si>
  <si>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</si>
  <si>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</si>
  <si>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</si>
  <si>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</si>
  <si>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</si>
  <si>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</si>
  <si>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</si>
  <si>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</si>
  <si>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</si>
  <si>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</si>
  <si>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</si>
  <si>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</si>
  <si>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</si>
  <si>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</si>
  <si>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</si>
  <si>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</si>
  <si>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</si>
  <si>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</si>
  <si>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</si>
  <si>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</si>
  <si>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</si>
  <si>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</si>
  <si>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</si>
  <si>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</si>
  <si>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</si>
  <si>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</si>
  <si>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</si>
  <si>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</si>
  <si>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</si>
  <si>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</si>
  <si>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</si>
  <si>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</si>
  <si>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</si>
  <si>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</si>
  <si>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</si>
  <si>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</si>
  <si>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</si>
  <si>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</si>
  <si>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</si>
  <si>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</si>
  <si>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</si>
  <si>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</si>
  <si>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</si>
  <si>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</si>
  <si>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</si>
  <si>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</si>
  <si>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</si>
  <si>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</si>
  <si>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</si>
  <si>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</si>
  <si>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</si>
  <si>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</si>
  <si>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</si>
  <si>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</si>
  <si>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</si>
  <si>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</si>
  <si>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</si>
  <si>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</si>
  <si>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</si>
  <si>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</si>
  <si>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</si>
  <si>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</si>
  <si>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</si>
  <si>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</si>
  <si>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</si>
  <si>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</si>
  <si>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</si>
  <si>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</si>
  <si>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</si>
  <si>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</si>
  <si>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</si>
  <si>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</si>
  <si>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</si>
  <si>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</si>
  <si>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</si>
  <si>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</si>
  <si>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</si>
  <si>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</si>
  <si>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</si>
  <si>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</si>
  <si>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</si>
  <si>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</si>
  <si>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</si>
  <si>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</si>
  <si>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</si>
  <si>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</si>
  <si>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</si>
  <si>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</si>
  <si>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</si>
  <si>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</si>
  <si>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</si>
  <si>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</si>
  <si>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</si>
  <si>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</si>
  <si>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</si>
  <si>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</si>
  <si>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</si>
  <si>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</si>
  <si>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</si>
  <si>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</si>
  <si>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</si>
  <si>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</si>
  <si>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</si>
  <si>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</si>
  <si>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</si>
  <si>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</si>
  <si>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</si>
  <si>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</si>
  <si>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</si>
  <si>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</si>
  <si>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</si>
  <si>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</si>
  <si>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</si>
  <si>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</si>
  <si>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</si>
  <si>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</si>
  <si>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</si>
  <si>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</si>
  <si>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</si>
  <si>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</si>
  <si>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</si>
  <si>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</si>
  <si>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</si>
  <si>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</si>
  <si>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</si>
  <si>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</si>
  <si>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</si>
  <si>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</si>
  <si>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</si>
  <si>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</si>
  <si>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</si>
  <si>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</si>
  <si>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</si>
  <si>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</si>
  <si>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</si>
  <si>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</si>
  <si>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</si>
  <si>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</si>
  <si>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</si>
  <si>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</si>
  <si>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</si>
  <si>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</si>
  <si>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</si>
  <si>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</si>
  <si>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</si>
  <si>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</si>
  <si>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</si>
  <si>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</si>
  <si>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</si>
  <si>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</si>
  <si>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</si>
  <si>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</si>
  <si>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</si>
  <si>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</si>
  <si>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</si>
  <si>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</si>
  <si>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</si>
  <si>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</si>
  <si>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</si>
  <si>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</si>
  <si>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</si>
  <si>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</si>
  <si>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</si>
  <si>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</si>
  <si>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</si>
  <si>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</si>
  <si>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</si>
  <si>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</si>
  <si>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</si>
  <si>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</si>
  <si>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</si>
  <si>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</si>
  <si>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</si>
  <si>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</si>
  <si>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</si>
  <si>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</si>
  <si>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</si>
  <si>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</si>
  <si>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</si>
  <si>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</si>
  <si>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</si>
  <si>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</si>
  <si>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</si>
  <si>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</si>
  <si>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</si>
  <si>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</si>
  <si>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</si>
  <si>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</si>
  <si>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</si>
  <si>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</si>
  <si>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</si>
  <si>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</si>
  <si>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</si>
  <si>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</si>
  <si>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</si>
  <si>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</si>
  <si>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</si>
  <si>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</si>
  <si>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</si>
  <si>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</si>
  <si>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</si>
  <si>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</si>
  <si>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</si>
  <si>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</si>
  <si>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</si>
  <si>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</si>
  <si>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</si>
  <si>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</si>
  <si>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</si>
  <si>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</si>
  <si>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</si>
  <si>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</si>
  <si>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</si>
  <si>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</si>
  <si>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</si>
  <si>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</si>
  <si>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</si>
  <si>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</si>
  <si>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</si>
  <si>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</si>
  <si>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</si>
  <si>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</si>
  <si>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</si>
  <si>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</si>
  <si>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</si>
  <si>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</si>
  <si>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</si>
  <si>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</si>
  <si>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</si>
  <si>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</si>
  <si>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</si>
  <si>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</si>
  <si>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</si>
  <si>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</si>
  <si>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</si>
  <si>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</si>
  <si>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</si>
  <si>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</si>
  <si>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</si>
  <si>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</si>
  <si>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</si>
  <si>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</si>
  <si>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</si>
  <si>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</si>
  <si>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</si>
  <si>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</si>
  <si>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</si>
  <si>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</si>
  <si>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</si>
  <si>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</si>
  <si>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</si>
  <si>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</si>
  <si>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</si>
  <si>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</si>
  <si>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</si>
  <si>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</si>
  <si>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</si>
  <si>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</si>
  <si>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</si>
  <si>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</si>
  <si>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</si>
  <si>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</si>
  <si>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</si>
  <si>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</si>
  <si>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</si>
  <si>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</si>
  <si>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</si>
  <si>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</si>
  <si>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</si>
  <si>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</si>
  <si>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</si>
  <si>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</si>
  <si>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</si>
  <si>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</si>
  <si>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</si>
  <si>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</si>
  <si>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</si>
  <si>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</si>
  <si>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</si>
  <si>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</si>
  <si>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</si>
  <si>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</si>
  <si>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</si>
  <si>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</si>
  <si>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</si>
  <si>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</si>
  <si>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</si>
  <si>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</si>
  <si>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</si>
  <si>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</si>
  <si>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</si>
  <si>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</si>
  <si>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</si>
  <si>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</si>
  <si>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</si>
  <si>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</si>
  <si>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</si>
  <si>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</si>
  <si>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</si>
  <si>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</si>
  <si>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</si>
  <si>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</si>
  <si>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</si>
  <si>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</si>
  <si>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</si>
  <si>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</si>
  <si>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</si>
  <si>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</si>
  <si>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</si>
  <si>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</si>
  <si>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</si>
  <si>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</si>
  <si>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</si>
  <si>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</si>
  <si>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</si>
  <si>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</si>
  <si>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</si>
  <si>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</si>
  <si>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</si>
  <si>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</si>
  <si>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</si>
  <si>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</si>
  <si>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</si>
  <si>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</si>
  <si>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</si>
  <si>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</si>
  <si>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</si>
  <si>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</si>
  <si>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</si>
  <si>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</si>
  <si>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</si>
  <si>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</si>
  <si>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</si>
  <si>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</si>
  <si>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</si>
  <si>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</si>
  <si>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</si>
  <si>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</si>
  <si>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</si>
  <si>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</si>
  <si>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</si>
  <si>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</si>
  <si>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</si>
  <si>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</si>
  <si>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</si>
  <si>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</si>
  <si>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</si>
  <si>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</si>
  <si>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</si>
  <si>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</si>
  <si>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</si>
  <si>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</si>
  <si>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</si>
  <si>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</si>
  <si>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</si>
  <si>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</si>
  <si>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</si>
  <si>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</si>
  <si>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</si>
  <si>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</si>
  <si>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</si>
  <si>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</si>
  <si>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</si>
  <si>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</si>
  <si>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</si>
  <si>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</si>
  <si>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</si>
  <si>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</si>
  <si>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</si>
  <si>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</si>
  <si>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</si>
  <si>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</si>
  <si>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</si>
  <si>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</si>
  <si>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</si>
  <si>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</si>
  <si>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</si>
  <si>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</si>
  <si>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</si>
  <si>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</si>
  <si>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</si>
  <si>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</si>
  <si>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</si>
  <si>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</si>
  <si>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</si>
  <si>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</si>
  <si>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</si>
  <si>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</si>
  <si>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</si>
  <si>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</si>
  <si>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</si>
  <si>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</si>
  <si>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</si>
  <si>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</si>
  <si>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</si>
  <si>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</si>
  <si>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</si>
  <si>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</si>
  <si>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</si>
  <si>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</si>
  <si>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</si>
  <si>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</si>
  <si>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</si>
  <si>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</si>
  <si>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</si>
  <si>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</si>
  <si>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</si>
  <si>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</si>
  <si>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</si>
  <si>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</si>
  <si>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</si>
  <si>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</si>
  <si>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</si>
  <si>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</si>
  <si>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</si>
  <si>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</si>
  <si>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</si>
  <si>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</si>
  <si>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</si>
  <si>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</si>
  <si>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</si>
  <si>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</si>
  <si>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</si>
  <si>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</si>
  <si>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</si>
  <si>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</si>
  <si>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</si>
  <si>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</si>
  <si>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</si>
  <si>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</si>
  <si>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</si>
  <si>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</si>
  <si>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</si>
  <si>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</si>
  <si>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</si>
  <si>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</si>
  <si>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</si>
  <si>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</si>
  <si>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</si>
  <si>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</si>
  <si>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</si>
  <si>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</si>
  <si>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</si>
  <si>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</si>
  <si>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</si>
  <si>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</si>
  <si>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</si>
  <si>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</si>
  <si>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</si>
  <si>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</si>
  <si>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</si>
  <si>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</si>
  <si>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</si>
  <si>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</si>
  <si>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</si>
  <si>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</si>
  <si>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</si>
  <si>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</si>
  <si>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</si>
  <si>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</si>
  <si>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</si>
  <si>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</si>
  <si>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</si>
  <si>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</si>
  <si>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</si>
  <si>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</si>
  <si>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</si>
  <si>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</si>
  <si>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</si>
  <si>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</si>
  <si>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</si>
  <si>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</si>
  <si>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</si>
  <si>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</si>
  <si>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</si>
  <si>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</si>
  <si>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</si>
  <si>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</si>
  <si>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</si>
  <si>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</si>
  <si>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</si>
  <si>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</si>
  <si>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</si>
  <si>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</si>
  <si>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</si>
  <si>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</si>
  <si>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</si>
  <si>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</si>
  <si>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</si>
  <si>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</si>
  <si>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</si>
  <si>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</si>
  <si>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</si>
  <si>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</si>
  <si>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</si>
  <si>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</si>
  <si>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</si>
  <si>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</si>
  <si>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</si>
  <si>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</si>
  <si>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</si>
  <si>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</si>
  <si>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</si>
  <si>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</si>
  <si>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</si>
  <si>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</si>
  <si>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</si>
  <si>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</si>
  <si>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</si>
  <si>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</si>
  <si>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</si>
  <si>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</si>
  <si>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</si>
  <si>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</si>
  <si>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</si>
  <si>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</si>
  <si>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</si>
  <si>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</si>
  <si>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</si>
  <si>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</si>
  <si>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</si>
  <si>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</si>
  <si>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</si>
  <si>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</si>
  <si>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</si>
  <si>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</si>
  <si>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</si>
  <si>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</si>
  <si>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</si>
  <si>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</si>
  <si>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</si>
  <si>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</si>
  <si>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</si>
  <si>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</si>
  <si>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</si>
  <si>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</si>
  <si>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</si>
  <si>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</si>
  <si>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</si>
  <si>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</si>
  <si>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</si>
  <si>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</si>
  <si>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</si>
  <si>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</si>
  <si>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</si>
  <si>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</si>
  <si>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</si>
  <si>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</si>
  <si>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</si>
  <si>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</si>
  <si>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</si>
  <si>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</si>
  <si>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</si>
  <si>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</si>
  <si>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</si>
  <si>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</si>
  <si>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</si>
  <si>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</si>
  <si>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</si>
  <si>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</si>
  <si>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</si>
  <si>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</si>
  <si>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</si>
  <si>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</si>
  <si>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</si>
  <si>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</si>
  <si>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</si>
  <si>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</si>
  <si>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</si>
  <si>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</si>
  <si>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</si>
  <si>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</si>
  <si>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</si>
  <si>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</si>
  <si>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</si>
  <si>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</si>
  <si>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</si>
  <si>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</si>
  <si>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</si>
  <si>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</si>
  <si>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</si>
  <si>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</si>
  <si>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</si>
  <si>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</si>
  <si>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</si>
  <si>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</si>
  <si>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</si>
  <si>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</si>
  <si>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</si>
  <si>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</si>
  <si>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</si>
  <si>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</si>
  <si>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</si>
  <si>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</si>
  <si>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</si>
  <si>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</si>
  <si>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</si>
  <si>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</si>
  <si>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</si>
  <si>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</si>
  <si>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</si>
  <si>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</si>
  <si>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</si>
  <si>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</si>
  <si>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</si>
  <si>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</si>
  <si>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</si>
  <si>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</si>
  <si>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</si>
  <si>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</si>
  <si>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</si>
  <si>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</si>
  <si>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</si>
  <si>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</si>
  <si>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</si>
  <si>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</si>
  <si>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</si>
  <si>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</si>
  <si>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</si>
  <si>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</si>
  <si>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</si>
  <si>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</si>
  <si>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</si>
  <si>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</si>
  <si>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</si>
  <si>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</si>
  <si>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</si>
  <si>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</si>
  <si>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</si>
  <si>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</si>
  <si>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</si>
  <si>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</si>
  <si>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</si>
  <si>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</si>
  <si>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</si>
  <si>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</si>
  <si>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</si>
  <si>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</si>
  <si>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</si>
  <si>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</si>
  <si>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</si>
  <si>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</si>
  <si>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</si>
  <si>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</si>
  <si>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</si>
  <si>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</si>
  <si>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</si>
  <si>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</si>
  <si>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</si>
  <si>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</si>
  <si>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</si>
  <si>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</si>
  <si>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</si>
  <si>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</si>
  <si>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</si>
  <si>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</si>
  <si>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</si>
  <si>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</si>
  <si>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</si>
  <si>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</si>
  <si>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</si>
  <si>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</si>
  <si>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</si>
  <si>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</si>
  <si>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</si>
  <si>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</si>
  <si>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</si>
  <si>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</si>
  <si>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</si>
  <si>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</si>
  <si>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</si>
  <si>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</si>
  <si>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</si>
  <si>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</si>
  <si>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</si>
  <si>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</si>
  <si>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</si>
  <si>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</si>
  <si>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</si>
  <si>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</si>
  <si>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</si>
  <si>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</si>
  <si>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</si>
  <si>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</si>
  <si>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</si>
  <si>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</si>
  <si>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</si>
  <si>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</si>
  <si>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</si>
  <si>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</si>
  <si>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</si>
  <si>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</si>
  <si>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</si>
  <si>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</si>
  <si>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</si>
  <si>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</si>
  <si>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</si>
  <si>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</si>
  <si>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</si>
  <si>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</si>
  <si>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</si>
  <si>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</si>
  <si>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</si>
  <si>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</si>
  <si>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</si>
  <si>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</si>
  <si>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</si>
  <si>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</si>
  <si>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</si>
  <si>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</si>
  <si>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</si>
  <si>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</si>
  <si>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</si>
  <si>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</si>
  <si>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</si>
  <si>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</si>
  <si>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</si>
  <si>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</si>
  <si>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</si>
  <si>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</si>
  <si>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</si>
  <si>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</si>
  <si>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</si>
  <si>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</si>
  <si>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</si>
  <si>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</si>
  <si>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</si>
  <si>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</si>
  <si>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</si>
  <si>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</si>
  <si>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</si>
  <si>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</si>
  <si>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</si>
  <si>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</si>
  <si>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</si>
  <si>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</si>
  <si>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</si>
  <si>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</si>
  <si>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</si>
  <si>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</si>
  <si>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</si>
  <si>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</si>
  <si>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</si>
  <si>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</si>
  <si>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</si>
  <si>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</si>
  <si>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</si>
  <si>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</si>
  <si>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</si>
  <si>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</si>
  <si>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</si>
  <si>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</si>
  <si>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</si>
  <si>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</si>
  <si>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</si>
  <si>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</si>
  <si>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</si>
  <si>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</si>
  <si>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</si>
  <si>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</si>
  <si>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</si>
  <si>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</si>
  <si>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</si>
  <si>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</si>
  <si>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</si>
  <si>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</si>
  <si>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</si>
  <si>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</si>
  <si>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</si>
  <si>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</si>
  <si>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</si>
  <si>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</si>
  <si>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</si>
  <si>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</si>
  <si>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</si>
  <si>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</si>
  <si>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</si>
  <si>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</si>
  <si>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</si>
  <si>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</si>
  <si>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</si>
  <si>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</si>
  <si>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</si>
  <si>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</si>
  <si>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</si>
  <si>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</si>
  <si>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</si>
  <si>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</si>
  <si>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</si>
  <si>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</si>
  <si>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</si>
  <si>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</si>
  <si>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</si>
  <si>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</si>
  <si>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</si>
  <si>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</si>
  <si>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</si>
  <si>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</si>
  <si>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</si>
  <si>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</si>
  <si>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</si>
  <si>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</si>
  <si>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</si>
  <si>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</si>
  <si>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</si>
  <si>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</si>
  <si>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</si>
  <si>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</si>
  <si>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</si>
  <si>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</si>
  <si>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</si>
  <si>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</si>
  <si>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</si>
  <si>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</si>
  <si>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</si>
  <si>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</si>
  <si>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</si>
  <si>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</si>
  <si>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</si>
  <si>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</si>
  <si>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</si>
  <si>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</si>
  <si>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</si>
  <si>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</si>
  <si>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</si>
  <si>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</si>
  <si>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</si>
  <si>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</si>
  <si>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</si>
  <si>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</si>
  <si>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</si>
  <si>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</si>
  <si>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</si>
  <si>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</si>
  <si>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</si>
  <si>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</si>
  <si>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</si>
  <si>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</si>
  <si>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</si>
  <si>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</si>
  <si>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</si>
  <si>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</si>
  <si>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</si>
  <si>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</si>
  <si>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</si>
  <si>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</si>
  <si>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</si>
  <si>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</si>
  <si>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</si>
  <si>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</si>
  <si>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</si>
  <si>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</si>
  <si>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</si>
  <si>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</si>
  <si>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</si>
  <si>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</si>
  <si>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</si>
  <si>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</si>
  <si>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</si>
  <si>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</si>
  <si>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</si>
  <si>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</si>
  <si>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</si>
  <si>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</si>
  <si>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</si>
  <si>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</si>
  <si>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</si>
  <si>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</si>
  <si>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</si>
  <si>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</si>
  <si>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</si>
  <si>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</si>
  <si>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</si>
  <si>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</si>
  <si>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</si>
  <si>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</si>
  <si>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</si>
  <si>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</si>
  <si>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</si>
  <si>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</si>
  <si>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</si>
  <si>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</si>
  <si>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</si>
  <si>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</si>
  <si>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</si>
  <si>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</si>
  <si>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</si>
  <si>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</si>
  <si>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</si>
  <si>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</si>
  <si>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</si>
  <si>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</si>
  <si>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</si>
  <si>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</si>
  <si>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</si>
  <si>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</si>
  <si>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</si>
  <si>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</si>
  <si>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</si>
  <si>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</si>
  <si>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</si>
  <si>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</si>
  <si>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</si>
  <si>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</si>
  <si>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</si>
  <si>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</si>
  <si>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</si>
  <si>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</si>
  <si>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</si>
  <si>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</si>
  <si>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</si>
  <si>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</si>
  <si>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</si>
  <si>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</si>
  <si>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</si>
  <si>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</si>
  <si>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</si>
  <si>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</si>
  <si>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</si>
  <si>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</si>
  <si>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</si>
  <si>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</si>
  <si>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</si>
  <si>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</si>
  <si>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</si>
  <si>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</si>
  <si>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</si>
  <si>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</si>
  <si>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</si>
  <si>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</si>
  <si>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</si>
  <si>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</si>
  <si>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</si>
  <si>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</si>
  <si>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</si>
  <si>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</si>
  <si>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</si>
  <si>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</si>
  <si>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</si>
  <si>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</si>
  <si>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</si>
  <si>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</si>
  <si>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</si>
  <si>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</si>
  <si>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</si>
  <si>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</si>
  <si>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</si>
  <si>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</si>
  <si>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</si>
  <si>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</si>
  <si>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</si>
  <si>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</si>
  <si>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</si>
  <si>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</si>
  <si>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</si>
  <si>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</si>
  <si>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</si>
  <si>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</si>
  <si>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</si>
  <si>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</si>
  <si>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</si>
  <si>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</si>
  <si>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</si>
  <si>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</si>
  <si>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</si>
  <si>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</si>
  <si>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</si>
  <si>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</si>
  <si>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</si>
  <si>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</si>
  <si>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</si>
  <si>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</si>
  <si>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</si>
  <si>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</si>
  <si>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</si>
  <si>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</si>
  <si>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</si>
  <si>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</si>
  <si>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</si>
  <si>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</si>
  <si>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</si>
  <si>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</si>
  <si>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</si>
  <si>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</si>
  <si>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</si>
  <si>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</si>
  <si>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</si>
  <si>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</si>
  <si>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</si>
  <si>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</si>
  <si>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</si>
  <si>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</si>
  <si>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</si>
  <si>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</si>
  <si>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</si>
  <si>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</si>
  <si>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</si>
  <si>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</si>
  <si>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</si>
  <si>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</si>
  <si>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</si>
  <si>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</si>
  <si>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</si>
  <si>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</si>
  <si>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</si>
  <si>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</si>
  <si>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</si>
  <si>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</si>
  <si>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</si>
  <si>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</si>
  <si>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</si>
  <si>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</si>
  <si>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</si>
  <si>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</si>
  <si>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</si>
  <si>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</si>
  <si>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</si>
  <si>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</si>
  <si>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</si>
  <si>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</si>
  <si>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</si>
  <si>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</si>
  <si>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</si>
  <si>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</si>
  <si>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</si>
  <si>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</si>
  <si>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</si>
  <si>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</si>
  <si>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</si>
  <si>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</si>
  <si>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</si>
  <si>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</si>
  <si>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</si>
  <si>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</si>
  <si>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</si>
  <si>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</si>
  <si>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</si>
  <si>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</si>
  <si>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</si>
  <si>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</si>
  <si>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</si>
  <si>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</si>
  <si>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</si>
  <si>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</si>
  <si>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</si>
  <si>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</si>
  <si>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</si>
  <si>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</si>
  <si>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</si>
  <si>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</si>
  <si>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</si>
  <si>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</si>
  <si>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</si>
  <si>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</si>
  <si>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</si>
  <si>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</si>
  <si>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</si>
  <si>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</si>
  <si>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</si>
  <si>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</si>
  <si>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</si>
  <si>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</si>
  <si>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</si>
  <si>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</si>
  <si>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</si>
  <si>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</si>
  <si>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</si>
  <si>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</si>
  <si>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</si>
  <si>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</si>
  <si>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</si>
  <si>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</si>
  <si>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</si>
  <si>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</si>
  <si>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</si>
  <si>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</si>
  <si>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</si>
  <si>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</si>
  <si>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</si>
  <si>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</si>
  <si>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</si>
  <si>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</si>
  <si>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</si>
  <si>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</si>
  <si>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</si>
  <si>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</si>
  <si>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</si>
  <si>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</si>
  <si>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</si>
  <si>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</si>
  <si>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</si>
  <si>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</si>
  <si>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</si>
  <si>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</si>
  <si>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</si>
  <si>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</si>
  <si>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</si>
  <si>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</si>
  <si>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</si>
  <si>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</si>
  <si>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</si>
  <si>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</si>
  <si>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</si>
  <si>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</si>
  <si>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</si>
  <si>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</si>
  <si>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</si>
  <si>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</si>
  <si>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</si>
  <si>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</si>
  <si>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</si>
  <si>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</si>
  <si>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</si>
  <si>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</si>
  <si>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</si>
  <si>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</si>
  <si>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</si>
  <si>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</si>
  <si>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</si>
  <si>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</si>
  <si>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</si>
  <si>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</si>
  <si>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</si>
  <si>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</si>
  <si>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</si>
  <si>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</si>
  <si>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</si>
  <si>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</si>
  <si>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</si>
  <si>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</si>
  <si>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</si>
  <si>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</si>
  <si>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</si>
  <si>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</si>
  <si>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</si>
  <si>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</si>
  <si>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</si>
  <si>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</si>
  <si>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</si>
  <si>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</si>
  <si>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</si>
  <si>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</si>
  <si>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</si>
  <si>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</si>
  <si>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</si>
  <si>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</si>
  <si>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</si>
  <si>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</si>
  <si>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</si>
  <si>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</si>
  <si>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</si>
  <si>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</si>
  <si>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</si>
  <si>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</si>
  <si>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</si>
  <si>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</si>
  <si>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</si>
  <si>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</si>
  <si>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</si>
  <si>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</si>
  <si>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</si>
  <si>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</si>
  <si>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</si>
  <si>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</si>
  <si>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</si>
  <si>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</si>
  <si>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</si>
  <si>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</si>
  <si>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</si>
  <si>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</si>
  <si>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</si>
  <si>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</si>
  <si>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</si>
  <si>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</si>
  <si>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</si>
  <si>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</si>
  <si>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</si>
  <si>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</si>
  <si>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</si>
  <si>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</si>
  <si>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</si>
  <si>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</si>
  <si>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</si>
  <si>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</si>
  <si>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</si>
  <si>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</si>
  <si>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</si>
  <si>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</si>
  <si>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</si>
  <si>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</si>
  <si>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</si>
  <si>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</si>
  <si>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</si>
  <si>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</si>
  <si>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</si>
  <si>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</si>
  <si>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</si>
  <si>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</si>
  <si>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</si>
  <si>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</si>
  <si>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</si>
  <si>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</si>
  <si>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</si>
  <si>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</si>
  <si>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</si>
  <si>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</si>
  <si>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</si>
  <si>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</si>
  <si>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</si>
  <si>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</si>
  <si>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</si>
  <si>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</si>
  <si>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</si>
  <si>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</si>
  <si>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</si>
  <si>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</si>
  <si>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</si>
  <si>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</si>
  <si>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</si>
  <si>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</si>
  <si>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</si>
  <si>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</si>
  <si>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</si>
  <si>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</si>
  <si>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</si>
  <si>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</si>
  <si>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</si>
  <si>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</si>
  <si>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</si>
  <si>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</si>
  <si>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</si>
  <si>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</si>
  <si>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</si>
  <si>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</si>
  <si>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</si>
  <si>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</si>
  <si>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</si>
  <si>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</si>
  <si>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</si>
  <si>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</si>
  <si>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</si>
  <si>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</si>
  <si>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</si>
  <si>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</si>
  <si>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</si>
  <si>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</si>
  <si>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</si>
  <si>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</si>
  <si>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</si>
  <si>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</si>
  <si>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</si>
  <si>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</si>
  <si>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</si>
  <si>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</si>
  <si>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</si>
  <si>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</si>
  <si>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</si>
  <si>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</si>
  <si>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</si>
  <si>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</si>
  <si>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</si>
  <si>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</si>
  <si>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</si>
  <si>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</si>
  <si>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</si>
  <si>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</si>
  <si>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</si>
  <si>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</si>
  <si>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</si>
  <si>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</si>
  <si>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</si>
  <si>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</si>
  <si>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</si>
  <si>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</si>
  <si>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</si>
  <si>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</si>
  <si>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</si>
  <si>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</si>
  <si>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</si>
  <si>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</si>
  <si>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</si>
  <si>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</si>
  <si>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</si>
  <si>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</si>
  <si>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</si>
  <si>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</si>
  <si>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</si>
  <si>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</si>
  <si>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</si>
  <si>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</si>
  <si>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</si>
  <si>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</si>
  <si>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</si>
  <si>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</si>
  <si>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</si>
  <si>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</si>
  <si>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</si>
  <si>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</si>
  <si>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</si>
  <si>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</si>
  <si>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</si>
  <si>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</si>
  <si>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</si>
  <si>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</si>
  <si>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</si>
  <si>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</si>
  <si>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</si>
  <si>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</si>
  <si>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</si>
  <si>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</si>
  <si>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</si>
  <si>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</si>
  <si>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</si>
  <si>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</si>
  <si>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</si>
  <si>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</si>
  <si>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</si>
  <si>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</si>
  <si>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</si>
  <si>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</si>
  <si>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</si>
  <si>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</si>
  <si>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</si>
  <si>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</si>
  <si>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</si>
  <si>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</si>
  <si>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</si>
  <si>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</si>
  <si>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</si>
  <si>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</si>
  <si>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</si>
  <si>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</si>
  <si>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</si>
  <si>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</si>
  <si>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</si>
  <si>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</si>
  <si>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</si>
  <si>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</si>
  <si>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</si>
  <si>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</si>
  <si>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</si>
  <si>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</si>
  <si>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</si>
  <si>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</si>
  <si>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</si>
  <si>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</si>
  <si>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</si>
  <si>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</si>
  <si>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</si>
  <si>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</si>
  <si>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</si>
  <si>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</si>
  <si>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</si>
  <si>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</si>
  <si>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</si>
  <si>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</si>
  <si>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</si>
  <si>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</si>
  <si>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</si>
  <si>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</si>
  <si>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</si>
  <si>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</si>
  <si>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</si>
  <si>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</si>
  <si>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</si>
  <si>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</si>
  <si>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</si>
  <si>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</si>
  <si>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</si>
  <si>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</si>
  <si>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</si>
  <si>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</si>
  <si>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</si>
  <si>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</si>
  <si>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</si>
  <si>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</si>
  <si>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</si>
  <si>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</si>
  <si>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</si>
  <si>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</si>
  <si>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</si>
  <si>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</si>
  <si>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</si>
  <si>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</si>
  <si>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</si>
  <si>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</si>
  <si>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</si>
  <si>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</si>
  <si>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</si>
  <si>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</si>
  <si>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</si>
  <si>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</si>
  <si>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</si>
  <si>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</si>
  <si>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</si>
  <si>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</si>
  <si>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</si>
  <si>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</si>
  <si>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</si>
  <si>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</si>
  <si>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</si>
  <si>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</si>
  <si>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</si>
  <si>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</si>
  <si>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</si>
  <si>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</si>
  <si>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</si>
  <si>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</si>
  <si>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</si>
  <si>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</si>
  <si>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</si>
  <si>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</si>
  <si>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</si>
  <si>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</si>
  <si>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</si>
  <si>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</si>
  <si>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</si>
  <si>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</si>
  <si>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</si>
  <si>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</si>
  <si>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</si>
  <si>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</si>
  <si>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</si>
  <si>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</si>
  <si>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</si>
  <si>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</si>
  <si>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</si>
  <si>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</si>
  <si>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</si>
  <si>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</si>
  <si>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</si>
  <si>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</si>
  <si>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</si>
  <si>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</si>
  <si>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</si>
  <si>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</si>
  <si>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</si>
  <si>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</si>
  <si>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</si>
  <si>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</si>
  <si>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</si>
  <si>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</si>
  <si>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</si>
  <si>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</si>
  <si>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</si>
  <si>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</si>
  <si>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</si>
  <si>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</si>
  <si>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</si>
  <si>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</si>
  <si>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</si>
  <si>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</si>
  <si>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</si>
  <si>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</si>
  <si>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</si>
  <si>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</si>
  <si>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</si>
  <si>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</si>
  <si>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</si>
  <si>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</si>
  <si>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</si>
  <si>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</si>
  <si>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</si>
  <si>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</si>
  <si>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</si>
  <si>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</si>
  <si>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</si>
  <si>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</si>
  <si>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</si>
  <si>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</si>
  <si>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</si>
  <si>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</si>
  <si>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</si>
  <si>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</si>
  <si>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</si>
  <si>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</si>
  <si>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</si>
  <si>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</si>
  <si>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</si>
  <si>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</si>
  <si>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</si>
  <si>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</si>
  <si>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</si>
  <si>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</si>
  <si>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</si>
  <si>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</si>
  <si>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</si>
  <si>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</si>
  <si>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</si>
  <si>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</si>
  <si>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</si>
  <si>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</si>
  <si>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</si>
  <si>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</si>
  <si>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</si>
  <si>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</si>
  <si>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</si>
  <si>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</si>
  <si>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</si>
  <si>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</si>
  <si>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</si>
  <si>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</si>
  <si>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</si>
  <si>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</si>
  <si>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</si>
  <si>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</si>
  <si>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</si>
  <si>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</si>
  <si>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</si>
  <si>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</si>
  <si>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</si>
  <si>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</si>
  <si>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</si>
  <si>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</si>
  <si>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</si>
  <si>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</si>
  <si>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</si>
  <si>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</si>
  <si>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</si>
  <si>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</si>
  <si>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</si>
  <si>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</si>
  <si>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</si>
  <si>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</si>
  <si>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</si>
  <si>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</si>
  <si>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</si>
  <si>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</si>
  <si>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</si>
  <si>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</si>
  <si>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</si>
  <si>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</si>
  <si>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</si>
  <si>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</si>
  <si>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</si>
  <si>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</si>
  <si>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</si>
  <si>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</si>
  <si>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</si>
  <si>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</si>
  <si>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</si>
  <si>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</si>
  <si>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</si>
  <si>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</si>
  <si>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</si>
  <si>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</si>
  <si>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</si>
  <si>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</si>
  <si>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</si>
  <si>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</si>
  <si>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</si>
  <si>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</si>
  <si>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</si>
  <si>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</si>
  <si>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</si>
  <si>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</si>
  <si>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</si>
  <si>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</si>
  <si>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</si>
  <si>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</si>
  <si>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</si>
  <si>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</si>
  <si>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</si>
  <si>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</si>
  <si>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</si>
  <si>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</si>
  <si>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</si>
  <si>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</si>
  <si>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</si>
  <si>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</si>
  <si>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</si>
  <si>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</si>
  <si>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</si>
  <si>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</si>
  <si>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</si>
  <si>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</si>
  <si>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</si>
  <si>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</si>
  <si>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</si>
  <si>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</si>
  <si>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</si>
  <si>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</si>
  <si>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</si>
  <si>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</si>
  <si>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</si>
  <si>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</si>
  <si>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</si>
  <si>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</si>
  <si>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</si>
  <si>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</si>
  <si>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</si>
  <si>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</si>
  <si>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</si>
  <si>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</si>
  <si>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</si>
  <si>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</si>
  <si>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</si>
  <si>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</si>
  <si>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</si>
  <si>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</si>
  <si>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</si>
  <si>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</si>
  <si>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</si>
  <si>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</si>
  <si>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</si>
  <si>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</si>
  <si>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</si>
  <si>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</si>
  <si>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</si>
  <si>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</si>
  <si>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</si>
  <si>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</si>
  <si>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</si>
  <si>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</si>
  <si>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</si>
  <si>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</si>
  <si>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</si>
  <si>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</si>
  <si>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</si>
  <si>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</si>
  <si>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</si>
  <si>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</si>
  <si>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</si>
  <si>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</si>
  <si>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</si>
  <si>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</si>
  <si>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</si>
  <si>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</si>
  <si>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</si>
  <si>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</si>
  <si>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</si>
  <si>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</si>
  <si>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</si>
  <si>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</si>
  <si>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</si>
  <si>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</si>
  <si>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</si>
  <si>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</si>
  <si>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</si>
  <si>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</si>
  <si>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</si>
  <si>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</si>
  <si>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</si>
  <si>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</si>
  <si>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</si>
  <si>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</si>
  <si>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</si>
  <si>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</si>
  <si>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</si>
  <si>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</si>
  <si>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</si>
  <si>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</si>
  <si>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</si>
  <si>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</si>
  <si>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</si>
  <si>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</si>
  <si>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</si>
  <si>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</si>
  <si>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</si>
  <si>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</si>
  <si>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</si>
  <si>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</si>
  <si>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</si>
  <si>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</si>
  <si>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</si>
  <si>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</si>
  <si>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</si>
  <si>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</si>
  <si>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</si>
  <si>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</si>
  <si>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</si>
  <si>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</si>
  <si>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</si>
  <si>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</si>
  <si>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</si>
  <si>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</si>
  <si>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</si>
  <si>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</si>
  <si>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</si>
  <si>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</si>
  <si>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</si>
  <si>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</si>
  <si>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</si>
  <si>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</si>
  <si>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</si>
  <si>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</si>
  <si>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</si>
  <si>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</si>
  <si>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</si>
  <si>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</si>
  <si>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</si>
  <si>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</si>
  <si>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</si>
  <si>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</si>
  <si>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</si>
  <si>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</si>
  <si>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</si>
  <si>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</si>
  <si>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</si>
  <si>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</si>
  <si>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</si>
  <si>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</si>
  <si>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</si>
  <si>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</si>
  <si>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</si>
  <si>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</si>
  <si>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</si>
  <si>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</si>
  <si>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</si>
  <si>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</si>
  <si>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</si>
  <si>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</si>
  <si>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</si>
  <si>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</si>
  <si>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</si>
  <si>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</si>
  <si>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</si>
  <si>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</si>
  <si>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</si>
  <si>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</si>
  <si>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</si>
  <si>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</si>
  <si>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</si>
  <si>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</si>
  <si>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</si>
  <si>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</si>
  <si>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</si>
  <si>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</si>
  <si>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</si>
  <si>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</si>
  <si>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</si>
  <si>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</si>
  <si>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</si>
  <si>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</si>
  <si>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</si>
  <si>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</si>
  <si>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</si>
  <si>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</si>
  <si>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</si>
  <si>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</si>
  <si>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</si>
  <si>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</si>
  <si>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</si>
  <si>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</si>
  <si>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</si>
  <si>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</si>
  <si>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</si>
  <si>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</si>
  <si>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</si>
  <si>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</si>
  <si>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</si>
  <si>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</si>
  <si>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</si>
  <si>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</si>
  <si>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</si>
  <si>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</si>
  <si>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</si>
  <si>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</si>
  <si>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</si>
  <si>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</si>
  <si>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</si>
  <si>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</si>
  <si>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</si>
  <si>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</si>
  <si>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</si>
  <si>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</si>
  <si>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</si>
  <si>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</si>
  <si>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</si>
  <si>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</si>
  <si>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</si>
  <si>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</si>
  <si>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</si>
  <si>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</si>
  <si>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</si>
  <si>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</si>
  <si>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</si>
  <si>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</si>
  <si>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</si>
  <si>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</si>
  <si>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</si>
  <si>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</si>
  <si>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</si>
  <si>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</si>
  <si>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</si>
  <si>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</si>
  <si>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</si>
  <si>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</si>
  <si>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</si>
  <si>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</si>
  <si>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</si>
  <si>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</si>
  <si>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</si>
  <si>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</si>
  <si>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</si>
  <si>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</si>
  <si>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</si>
  <si>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</si>
  <si>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</si>
  <si>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</si>
  <si>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</si>
  <si>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</si>
  <si>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</si>
  <si>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</si>
  <si>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</si>
  <si>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</si>
  <si>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</si>
  <si>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</si>
  <si>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</si>
  <si>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</si>
  <si>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</si>
  <si>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</si>
  <si>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</si>
  <si>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</si>
  <si>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</si>
  <si>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</si>
  <si>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</si>
  <si>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</si>
  <si>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</si>
  <si>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</si>
  <si>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</si>
  <si>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</si>
  <si>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</si>
  <si>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</si>
  <si>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</si>
  <si>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</si>
  <si>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</si>
  <si>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</si>
  <si>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</si>
  <si>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</si>
  <si>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</si>
  <si>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</si>
  <si>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</si>
  <si>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</si>
  <si>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</si>
  <si>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</si>
  <si>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</si>
  <si>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</si>
  <si>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</si>
  <si>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</si>
  <si>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</si>
  <si>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</si>
  <si>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</si>
  <si>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</si>
  <si>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</si>
  <si>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</si>
  <si>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</si>
  <si>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</si>
  <si>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</si>
  <si>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</si>
  <si>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</si>
  <si>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</si>
  <si>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</si>
  <si>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</si>
  <si>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</si>
  <si>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</si>
  <si>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</si>
  <si>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</si>
  <si>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</si>
  <si>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</si>
  <si>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</si>
  <si>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</si>
  <si>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</si>
  <si>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</si>
  <si>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</si>
  <si>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</si>
  <si>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</si>
  <si>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</si>
  <si>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</si>
  <si>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</si>
  <si>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</si>
  <si>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</si>
  <si>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</si>
  <si>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</si>
  <si>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</si>
  <si>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</si>
  <si>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</si>
  <si>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</si>
  <si>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</si>
  <si>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</si>
  <si>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</si>
  <si>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</si>
  <si>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</si>
  <si>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</si>
  <si>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</si>
  <si>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</si>
  <si>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</si>
  <si>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</si>
  <si>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</si>
  <si>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</si>
  <si>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</si>
  <si>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</si>
  <si>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</si>
  <si>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</si>
  <si>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</si>
  <si>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</si>
  <si>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</si>
  <si>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</si>
  <si>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</si>
  <si>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</si>
  <si>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</si>
  <si>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</si>
  <si>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</si>
  <si>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</si>
  <si>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</si>
  <si>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</si>
  <si>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</si>
  <si>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</si>
  <si>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</si>
  <si>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</si>
  <si>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</si>
  <si>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</si>
  <si>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</si>
  <si>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</si>
  <si>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</si>
  <si>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</si>
  <si>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</si>
  <si>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</si>
  <si>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</si>
  <si>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</si>
  <si>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</si>
  <si>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</si>
  <si>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</si>
  <si>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</si>
  <si>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</si>
  <si>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</si>
  <si>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</si>
  <si>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</si>
  <si>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</si>
  <si>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</si>
  <si>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</si>
  <si>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</si>
  <si>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</si>
  <si>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</si>
  <si>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</si>
  <si>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</si>
  <si>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</si>
  <si>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</si>
  <si>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</si>
  <si>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</si>
  <si>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</si>
  <si>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</si>
  <si>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</si>
  <si>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</si>
  <si>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</si>
  <si>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</si>
  <si>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</si>
  <si>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</si>
  <si>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</si>
  <si>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</si>
  <si>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</si>
  <si>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</si>
  <si>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</si>
  <si>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</si>
  <si>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</si>
  <si>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</si>
  <si>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</si>
  <si>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</si>
  <si>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</si>
  <si>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</si>
  <si>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</si>
  <si>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</si>
  <si>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</si>
  <si>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</si>
  <si>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</si>
  <si>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</si>
  <si>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</si>
  <si>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</si>
  <si>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</si>
  <si>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</si>
  <si>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</si>
  <si>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</si>
  <si>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</si>
  <si>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</si>
  <si>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</si>
  <si>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</si>
  <si>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</si>
  <si>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</si>
  <si>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</si>
  <si>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</si>
  <si>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</si>
  <si>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</si>
  <si>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</si>
  <si>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</si>
  <si>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</si>
  <si>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</si>
  <si>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</si>
  <si>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</si>
  <si>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</si>
  <si>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</si>
  <si>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</si>
  <si>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</si>
  <si>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</si>
  <si>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</si>
  <si>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</si>
  <si>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</si>
  <si>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</si>
  <si>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</si>
  <si>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</si>
  <si>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</si>
  <si>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</si>
  <si>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</si>
  <si>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</si>
  <si>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</si>
  <si>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</si>
  <si>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</si>
  <si>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</si>
  <si>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</si>
  <si>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</si>
  <si>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</si>
  <si>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</si>
  <si>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</si>
  <si>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</si>
  <si>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</si>
  <si>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</si>
  <si>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</si>
  <si>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</si>
  <si>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</si>
  <si>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</si>
  <si>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</si>
  <si>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</si>
  <si>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</si>
  <si>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</si>
  <si>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</si>
  <si>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</si>
  <si>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</si>
  <si>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</si>
  <si>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</si>
  <si>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</si>
  <si>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</si>
  <si>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</si>
  <si>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</si>
  <si>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</si>
  <si>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</si>
  <si>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</si>
  <si>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</si>
  <si>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</si>
  <si>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</si>
  <si>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</si>
  <si>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</si>
  <si>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</si>
  <si>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</si>
  <si>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</si>
  <si>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</si>
  <si>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</si>
  <si>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</si>
  <si>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</si>
  <si>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</si>
  <si>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</si>
  <si>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</si>
  <si>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</si>
  <si>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</si>
  <si>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</si>
  <si>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</si>
  <si>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</si>
  <si>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</si>
  <si>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</si>
  <si>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</si>
  <si>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</si>
  <si>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</si>
  <si>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</si>
  <si>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</si>
  <si>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</si>
  <si>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</si>
  <si>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</si>
  <si>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</si>
  <si>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</si>
  <si>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</si>
  <si>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</si>
  <si>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</si>
  <si>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</si>
  <si>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</si>
  <si>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</si>
  <si>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</si>
  <si>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</si>
  <si>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</si>
  <si>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</si>
  <si>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</si>
  <si>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</si>
  <si>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</si>
  <si>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</si>
  <si>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</si>
  <si>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</si>
  <si>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</si>
  <si>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</si>
  <si>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</si>
  <si>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</si>
  <si>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</si>
  <si>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</si>
  <si>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</si>
  <si>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</si>
  <si>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</si>
  <si>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</si>
  <si>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</si>
  <si>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</si>
  <si>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</si>
  <si>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</si>
  <si>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</si>
  <si>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</si>
  <si>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</si>
  <si>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</si>
  <si>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</si>
  <si>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</si>
  <si>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</si>
  <si>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</si>
  <si>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</si>
  <si>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</si>
  <si>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</si>
  <si>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</si>
  <si>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</si>
  <si>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</si>
  <si>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</si>
  <si>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</si>
  <si>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</si>
  <si>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</si>
  <si>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</si>
  <si>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</si>
  <si>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</si>
  <si>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</si>
  <si>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</si>
  <si>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</si>
  <si>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</si>
  <si>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</si>
  <si>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</si>
  <si>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</si>
  <si>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</si>
  <si>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</si>
  <si>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</si>
  <si>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</si>
  <si>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</si>
  <si>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</si>
  <si>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</si>
  <si>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</si>
  <si>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</si>
  <si>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</si>
  <si>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</si>
  <si>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</si>
  <si>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</si>
  <si>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</si>
  <si>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</si>
  <si>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</si>
  <si>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</si>
  <si>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</si>
  <si>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</si>
  <si>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</si>
  <si>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</si>
  <si>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</si>
  <si>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</si>
  <si>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</si>
  <si>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</si>
  <si>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</si>
  <si>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</si>
  <si>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</si>
  <si>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</si>
  <si>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</si>
  <si>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</si>
  <si>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</si>
  <si>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</si>
  <si>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</si>
  <si>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</si>
  <si>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</si>
  <si>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</si>
  <si>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</si>
  <si>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</si>
  <si>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</si>
  <si>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</si>
  <si>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</si>
  <si>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</si>
  <si>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</si>
  <si>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</si>
  <si>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</si>
  <si>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</si>
  <si>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</si>
  <si>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</si>
  <si>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</si>
  <si>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</si>
  <si>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</si>
  <si>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</si>
  <si>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</si>
  <si>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</si>
  <si>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</si>
  <si>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</si>
  <si>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</si>
  <si>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</si>
  <si>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</si>
  <si>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</si>
  <si>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</si>
  <si>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</si>
  <si>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</si>
  <si>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</si>
  <si>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</si>
  <si>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</si>
  <si>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</si>
  <si>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</si>
  <si>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</si>
  <si>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</si>
  <si>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</si>
  <si>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</si>
  <si>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</si>
  <si>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</si>
  <si>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</si>
  <si>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</si>
  <si>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</si>
  <si>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</si>
  <si>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</si>
  <si>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</si>
  <si>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</si>
  <si>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</si>
  <si>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</si>
  <si>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</si>
  <si>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</si>
  <si>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</si>
  <si>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</si>
  <si>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</si>
  <si>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</si>
  <si>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</si>
  <si>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</si>
  <si>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</si>
  <si>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</si>
  <si>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</si>
  <si>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</si>
  <si>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</si>
  <si>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</si>
  <si>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</si>
  <si>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</si>
  <si>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</si>
  <si>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</si>
  <si>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</si>
  <si>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</si>
  <si>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</si>
  <si>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</si>
  <si>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</si>
  <si>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</si>
  <si>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</si>
  <si>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</si>
  <si>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</si>
  <si>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</si>
  <si>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</si>
  <si>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</si>
  <si>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</si>
  <si>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</si>
  <si>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</si>
  <si>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</si>
  <si>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</si>
  <si>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</si>
  <si>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</si>
  <si>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</si>
  <si>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</si>
  <si>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</si>
  <si>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</si>
  <si>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</si>
  <si>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</si>
  <si>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</si>
  <si>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</si>
  <si>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</si>
  <si>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</si>
  <si>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</si>
  <si>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</si>
  <si>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</si>
  <si>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</si>
  <si>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</si>
  <si>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</si>
  <si>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</si>
  <si>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</si>
  <si>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</si>
  <si>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</si>
  <si>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</si>
  <si>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</si>
  <si>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</si>
  <si>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</si>
  <si>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</si>
  <si>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</si>
  <si>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</si>
  <si>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</si>
  <si>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</si>
  <si>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</si>
  <si>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</si>
  <si>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</si>
  <si>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</si>
  <si>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</si>
  <si>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</si>
  <si>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</si>
  <si>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</si>
  <si>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</si>
  <si>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</si>
  <si>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</si>
  <si>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</si>
  <si>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</si>
  <si>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</si>
  <si>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</si>
  <si>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</si>
  <si>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</si>
  <si>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</si>
  <si>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</si>
  <si>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</si>
  <si>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</si>
  <si>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</si>
  <si>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</si>
  <si>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</si>
  <si>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</si>
  <si>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</si>
  <si>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</si>
  <si>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</si>
  <si>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</si>
  <si>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</si>
  <si>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</si>
  <si>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</si>
  <si>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</si>
  <si>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</si>
  <si>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</si>
  <si>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</si>
  <si>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</si>
  <si>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</si>
  <si>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</si>
  <si>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</si>
  <si>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</si>
  <si>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</si>
  <si>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</si>
  <si>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</si>
  <si>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</si>
  <si>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</si>
  <si>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</si>
  <si>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</si>
  <si>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</si>
  <si>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</si>
  <si>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</si>
  <si>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</si>
  <si>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</si>
  <si>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</si>
  <si>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</si>
  <si>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</si>
  <si>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</si>
  <si>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</si>
  <si>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</si>
  <si>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</si>
  <si>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</si>
  <si>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</si>
  <si>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</si>
  <si>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</si>
  <si>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</si>
  <si>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</si>
  <si>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</si>
  <si>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</si>
  <si>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</si>
  <si>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</si>
  <si>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</si>
  <si>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</si>
  <si>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</si>
  <si>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</si>
  <si>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</si>
  <si>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</si>
  <si>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</si>
  <si>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</si>
  <si>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</si>
  <si>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</si>
  <si>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</si>
  <si>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</si>
  <si>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</si>
  <si>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</si>
  <si>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</si>
  <si>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</si>
  <si>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</si>
  <si>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</si>
  <si>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</si>
  <si>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</si>
  <si>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</si>
  <si>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</si>
  <si>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</si>
  <si>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</si>
  <si>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</si>
  <si>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</si>
  <si>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</si>
  <si>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</si>
  <si>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</si>
  <si>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</si>
  <si>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</si>
  <si>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</si>
  <si>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</si>
  <si>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</si>
  <si>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</si>
  <si>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</si>
  <si>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</si>
  <si>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</si>
  <si>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</si>
  <si>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</si>
  <si>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</si>
  <si>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</si>
  <si>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</si>
  <si>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</si>
  <si>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</si>
  <si>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</si>
  <si>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</si>
  <si>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</si>
  <si>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</si>
  <si>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</si>
  <si>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</si>
  <si>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</si>
  <si>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</si>
  <si>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</si>
  <si>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</si>
  <si>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</si>
  <si>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</si>
  <si>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</si>
  <si>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</si>
  <si>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</si>
  <si>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</si>
  <si>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</si>
  <si>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</si>
  <si>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</si>
  <si>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</si>
  <si>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</si>
  <si>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</si>
  <si>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</si>
  <si>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</si>
  <si>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</si>
  <si>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</si>
  <si>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</si>
  <si>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</si>
  <si>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</si>
  <si>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</si>
  <si>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</si>
  <si>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</si>
  <si>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</si>
  <si>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</si>
  <si>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</si>
  <si>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</si>
  <si>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</si>
  <si>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</si>
  <si>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</si>
  <si>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</si>
  <si>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</si>
  <si>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</si>
  <si>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</si>
  <si>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</si>
  <si>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</si>
  <si>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</si>
  <si>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</si>
  <si>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</si>
  <si>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</si>
  <si>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</si>
  <si>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</si>
  <si>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</si>
  <si>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</si>
  <si>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</si>
  <si>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</si>
  <si>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</si>
  <si>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</si>
  <si>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</si>
  <si>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</si>
  <si>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</si>
  <si>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</si>
  <si>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</si>
  <si>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</si>
  <si>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</si>
  <si>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</si>
  <si>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</si>
  <si>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</si>
  <si>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</si>
  <si>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</si>
  <si>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</si>
  <si>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</si>
  <si>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</si>
  <si>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</si>
  <si>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</si>
  <si>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</si>
  <si>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</si>
  <si>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</si>
  <si>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</si>
  <si>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</si>
  <si>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</si>
  <si>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</si>
  <si>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</si>
  <si>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</si>
  <si>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</si>
  <si>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</si>
  <si>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</si>
  <si>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</si>
  <si>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</si>
  <si>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</si>
  <si>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</si>
  <si>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</si>
  <si>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</si>
  <si>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</si>
  <si>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</si>
  <si>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</si>
  <si>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</si>
  <si>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</si>
  <si>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</si>
  <si>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</si>
  <si>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</si>
  <si>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</si>
  <si>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</si>
  <si>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</si>
  <si>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</si>
  <si>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</si>
  <si>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</si>
  <si>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</si>
  <si>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</si>
  <si>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</si>
  <si>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</si>
  <si>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</si>
  <si>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</si>
  <si>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</si>
  <si>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</si>
  <si>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</si>
  <si>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</si>
  <si>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</si>
  <si>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</si>
  <si>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</si>
  <si>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</si>
  <si>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</si>
  <si>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</si>
  <si>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</si>
  <si>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</si>
  <si>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</si>
  <si>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</si>
  <si>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</si>
  <si>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</si>
  <si>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</si>
  <si>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</si>
  <si>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</si>
  <si>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</si>
  <si>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</si>
  <si>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</si>
  <si>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</si>
  <si>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</si>
  <si>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</si>
  <si>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</si>
  <si>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</si>
  <si>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</si>
  <si>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</si>
  <si>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</si>
  <si>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</si>
  <si>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</si>
  <si>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</si>
  <si>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</si>
  <si>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</si>
  <si>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</si>
  <si>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</si>
  <si>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</si>
  <si>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</si>
  <si>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</si>
  <si>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</si>
  <si>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</si>
  <si>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</si>
  <si>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</si>
  <si>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</si>
  <si>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</si>
  <si>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</si>
  <si>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</si>
  <si>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</si>
  <si>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</si>
  <si>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</si>
  <si>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</si>
  <si>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</si>
  <si>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</si>
  <si>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</si>
  <si>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</si>
  <si>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</si>
  <si>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</si>
  <si>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</si>
  <si>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</si>
  <si>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</si>
  <si>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</si>
  <si>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</si>
  <si>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</si>
  <si>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</si>
  <si>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</si>
  <si>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</si>
  <si>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</si>
  <si>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</si>
  <si>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</si>
  <si>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</si>
  <si>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</si>
  <si>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</si>
  <si>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</si>
  <si>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</si>
  <si>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</si>
  <si>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</si>
  <si>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</si>
  <si>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</si>
  <si>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</si>
  <si>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</si>
  <si>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</si>
  <si>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</si>
  <si>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</si>
  <si>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</si>
  <si>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</si>
  <si>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</si>
  <si>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</si>
  <si>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</si>
  <si>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</si>
  <si>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</si>
  <si>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</si>
  <si>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</si>
  <si>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</si>
  <si>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</si>
  <si>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</si>
  <si>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</si>
  <si>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</si>
  <si>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</si>
  <si>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</si>
  <si>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</si>
  <si>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</si>
  <si>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</si>
  <si>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</si>
  <si>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</si>
  <si>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</si>
  <si>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</si>
  <si>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</si>
  <si>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</si>
  <si>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</si>
  <si>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</si>
  <si>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</si>
  <si>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</si>
  <si>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</si>
  <si>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</si>
  <si>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</si>
  <si>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</si>
  <si>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</si>
  <si>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</si>
  <si>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</si>
  <si>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</si>
  <si>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</si>
  <si>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</si>
  <si>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</si>
  <si>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</si>
  <si>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</si>
  <si>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</si>
  <si>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</si>
  <si>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</si>
  <si>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</si>
  <si>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</si>
  <si>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</si>
  <si>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</si>
  <si>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</si>
  <si>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</si>
  <si>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</si>
  <si>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</si>
  <si>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</si>
  <si>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</si>
  <si>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</si>
  <si>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</si>
  <si>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</si>
  <si>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</si>
  <si>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</si>
  <si>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</si>
  <si>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</si>
  <si>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</si>
  <si>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</si>
  <si>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</si>
  <si>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</si>
  <si>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</si>
  <si>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</si>
  <si>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</si>
  <si>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</si>
  <si>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</si>
  <si>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</si>
  <si>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</si>
  <si>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</si>
  <si>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</si>
  <si>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</si>
  <si>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</si>
  <si>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</si>
  <si>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</si>
  <si>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</si>
  <si>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</si>
  <si>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</si>
  <si>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</si>
  <si>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</si>
  <si>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</si>
  <si>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</si>
  <si>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</si>
  <si>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</si>
  <si>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</si>
  <si>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</si>
  <si>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</si>
  <si>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</si>
  <si>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</si>
  <si>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</si>
  <si>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</si>
  <si>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</si>
  <si>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</si>
  <si>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</si>
  <si>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</si>
  <si>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</si>
  <si>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</si>
  <si>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</si>
  <si>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</si>
  <si>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</si>
  <si>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</si>
  <si>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</si>
  <si>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</si>
  <si>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</si>
  <si>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</si>
  <si>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</si>
  <si>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</si>
  <si>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</si>
  <si>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</si>
  <si>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</si>
  <si>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</si>
  <si>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</si>
  <si>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</si>
  <si>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</si>
  <si>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</si>
  <si>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</si>
  <si>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</si>
  <si>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</si>
  <si>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</si>
  <si>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</si>
  <si>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</si>
  <si>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</si>
  <si>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</si>
  <si>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</si>
  <si>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</si>
  <si>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</si>
  <si>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</si>
  <si>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</si>
  <si>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</si>
  <si>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</si>
  <si>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</si>
  <si>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</si>
  <si>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</si>
  <si>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</si>
  <si>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</si>
  <si>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</si>
  <si>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</si>
  <si>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</si>
  <si>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</si>
  <si>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</si>
  <si>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</si>
  <si>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</si>
  <si>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</si>
  <si>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</si>
  <si>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</si>
  <si>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</si>
  <si>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</si>
  <si>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</si>
  <si>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</si>
  <si>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</si>
  <si>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</si>
  <si>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</si>
  <si>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</si>
  <si>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</si>
  <si>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</si>
  <si>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</si>
  <si>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</si>
  <si>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</si>
  <si>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</si>
  <si>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</si>
  <si>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</si>
  <si>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</si>
  <si>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</si>
  <si>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</si>
  <si>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</si>
  <si>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</si>
  <si>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</si>
  <si>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</si>
  <si>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</si>
  <si>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</si>
  <si>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</si>
  <si>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</si>
  <si>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</si>
  <si>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</si>
  <si>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</si>
  <si>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</si>
  <si>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</si>
  <si>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</si>
  <si>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</si>
  <si>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</si>
  <si>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</si>
  <si>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</si>
  <si>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</si>
  <si>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</si>
  <si>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</si>
  <si>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</si>
  <si>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</si>
  <si>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</si>
  <si>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</si>
  <si>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</si>
  <si>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</si>
  <si>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</si>
  <si>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</si>
  <si>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</si>
  <si>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</si>
  <si>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</si>
  <si>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</si>
  <si>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</si>
  <si>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</si>
  <si>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</si>
  <si>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</si>
  <si>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</si>
  <si>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</si>
  <si>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</si>
  <si>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</si>
  <si>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</si>
  <si>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</si>
  <si>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</si>
  <si>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</si>
  <si>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</si>
  <si>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</si>
  <si>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</si>
  <si>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</si>
  <si>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</si>
  <si>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</si>
  <si>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</si>
  <si>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</si>
  <si>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</si>
  <si>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</si>
  <si>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</si>
  <si>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</si>
  <si>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</si>
  <si>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</si>
  <si>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</si>
  <si>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</si>
  <si>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</si>
  <si>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</si>
  <si>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</si>
  <si>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</si>
  <si>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</si>
  <si>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</si>
  <si>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</si>
  <si>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</si>
  <si>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</si>
  <si>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</si>
  <si>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</si>
  <si>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</si>
  <si>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</si>
  <si>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</si>
  <si>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</si>
  <si>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</si>
  <si>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</si>
  <si>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</si>
  <si>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</si>
  <si>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</si>
  <si>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</si>
  <si>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</si>
  <si>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</si>
  <si>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</si>
  <si>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</si>
  <si>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</si>
  <si>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</si>
  <si>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</si>
  <si>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</si>
  <si>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</si>
  <si>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</si>
  <si>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</si>
  <si>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</si>
  <si>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</si>
  <si>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</si>
  <si>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</si>
  <si>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</si>
  <si>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</si>
  <si>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</si>
  <si>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</si>
  <si>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</si>
  <si>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</si>
  <si>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</si>
  <si>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</si>
  <si>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</si>
  <si>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</si>
  <si>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</si>
  <si>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</si>
  <si>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</si>
  <si>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</si>
  <si>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</si>
  <si>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</si>
  <si>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</si>
  <si>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</si>
  <si>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</si>
  <si>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</si>
  <si>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</si>
  <si>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</si>
  <si>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</si>
  <si>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</si>
  <si>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</si>
  <si>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</si>
  <si>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</si>
  <si>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</si>
  <si>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</si>
  <si>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</si>
  <si>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</si>
  <si>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</si>
  <si>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</si>
  <si>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</si>
  <si>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</si>
  <si>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</si>
  <si>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</si>
  <si>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</si>
  <si>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</si>
  <si>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</si>
  <si>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</si>
  <si>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</si>
  <si>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</si>
  <si>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</si>
  <si>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</si>
  <si>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</si>
  <si>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</si>
  <si>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</si>
  <si>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</si>
  <si>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</si>
  <si>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</si>
  <si>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</si>
  <si>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</si>
  <si>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</si>
  <si>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</si>
  <si>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</si>
  <si>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</si>
  <si>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</si>
  <si>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</si>
  <si>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</si>
  <si>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</si>
  <si>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</si>
  <si>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</si>
  <si>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</si>
  <si>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</si>
  <si>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</si>
  <si>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</si>
  <si>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</si>
  <si>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</si>
  <si>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</si>
  <si>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</si>
  <si>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</si>
  <si>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</si>
  <si>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</si>
  <si>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</si>
  <si>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</si>
  <si>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</si>
  <si>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</si>
  <si>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</si>
  <si>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</si>
  <si>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</si>
  <si>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</si>
  <si>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</si>
  <si>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</si>
  <si>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</si>
  <si>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</si>
  <si>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</si>
  <si>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</si>
  <si>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</si>
  <si>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</si>
  <si>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</si>
  <si>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</si>
  <si>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</si>
  <si>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</si>
  <si>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</si>
  <si>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</si>
  <si>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</si>
  <si>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</si>
  <si>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</si>
  <si>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</si>
  <si>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</si>
  <si>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</si>
  <si>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</si>
  <si>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</si>
  <si>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</si>
  <si>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</si>
  <si>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</si>
  <si>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</si>
  <si>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</si>
  <si>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</si>
  <si>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</si>
  <si>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</si>
  <si>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</si>
  <si>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</si>
  <si>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</si>
  <si>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</si>
  <si>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</si>
  <si>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</si>
  <si>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</si>
  <si>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</si>
  <si>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</si>
  <si>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</si>
  <si>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</si>
  <si>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</si>
  <si>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</si>
  <si>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</si>
  <si>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</si>
  <si>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</si>
  <si>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</si>
  <si>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</si>
  <si>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</si>
  <si>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</si>
  <si>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</si>
  <si>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</si>
  <si>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</si>
  <si>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</si>
  <si>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</si>
  <si>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</si>
  <si>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</si>
  <si>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</si>
  <si>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</si>
  <si>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</si>
  <si>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</si>
  <si>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</si>
  <si>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</si>
  <si>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</si>
  <si>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</si>
  <si>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</si>
  <si>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</si>
  <si>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</si>
  <si>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</si>
  <si>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</si>
  <si>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</si>
  <si>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</si>
  <si>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</si>
  <si>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</si>
  <si>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</si>
  <si>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</si>
  <si>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</si>
  <si>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</si>
  <si>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</si>
  <si>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</si>
  <si>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</si>
  <si>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</si>
  <si>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</si>
  <si>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</si>
  <si>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</si>
  <si>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</si>
  <si>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</si>
  <si>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</si>
  <si>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</si>
  <si>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</si>
  <si>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</si>
  <si>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</si>
  <si>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</si>
  <si>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</si>
  <si>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</si>
  <si>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</si>
  <si>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</si>
  <si>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</si>
  <si>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</si>
  <si>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</si>
  <si>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</si>
  <si>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</si>
  <si>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</si>
  <si>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</si>
  <si>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</si>
  <si>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</si>
  <si>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</si>
  <si>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</si>
  <si>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</si>
  <si>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</si>
  <si>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</si>
  <si>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</si>
  <si>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</si>
  <si>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</si>
  <si>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</si>
  <si>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</si>
  <si>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</si>
  <si>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</si>
  <si>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</si>
  <si>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</si>
  <si>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</si>
  <si>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</si>
  <si>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</si>
  <si>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</si>
  <si>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</si>
  <si>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</si>
  <si>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</si>
  <si>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</si>
  <si>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</si>
  <si>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</si>
  <si>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</si>
  <si>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</si>
  <si>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</si>
  <si>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</si>
  <si>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</si>
  <si>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</si>
  <si>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</si>
  <si>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</si>
  <si>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</si>
  <si>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</si>
  <si>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</si>
  <si>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</si>
  <si>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</si>
  <si>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</si>
  <si>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</si>
  <si>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</si>
  <si>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</si>
  <si>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</si>
  <si>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</si>
  <si>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</si>
  <si>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</si>
  <si>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</si>
  <si>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</si>
  <si>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</si>
  <si>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</si>
  <si>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</si>
  <si>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</si>
  <si>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</si>
  <si>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</si>
  <si>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</si>
  <si>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</si>
  <si>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</si>
  <si>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</si>
  <si>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</si>
  <si>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</si>
  <si>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</si>
  <si>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</si>
  <si>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</si>
  <si>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</si>
  <si>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</si>
  <si>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</si>
  <si>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</si>
  <si>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</si>
  <si>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</si>
  <si>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</si>
  <si>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</si>
  <si>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</si>
  <si>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</si>
  <si>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</si>
  <si>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</si>
  <si>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</si>
  <si>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</si>
  <si>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</si>
  <si>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</si>
  <si>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</si>
  <si>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</si>
  <si>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</si>
  <si>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</si>
  <si>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</si>
  <si>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</si>
  <si>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</si>
  <si>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</si>
  <si>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</si>
  <si>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</si>
  <si>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</si>
  <si>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</si>
  <si>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</si>
  <si>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</si>
  <si>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</si>
  <si>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</si>
  <si>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</si>
  <si>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</si>
  <si>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</si>
  <si>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</si>
  <si>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</si>
  <si>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</si>
  <si>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</si>
  <si>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</si>
  <si>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</si>
  <si>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</si>
  <si>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</si>
  <si>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</si>
  <si>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</si>
  <si>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</si>
  <si>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</si>
  <si>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</si>
  <si>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</si>
  <si>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</si>
  <si>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</si>
  <si>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</si>
  <si>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</si>
  <si>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</si>
  <si>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</si>
  <si>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</si>
  <si>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</si>
  <si>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</si>
  <si>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</si>
  <si>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</si>
  <si>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</si>
  <si>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</si>
  <si>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</si>
  <si>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</si>
  <si>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</si>
  <si>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</si>
  <si>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</si>
  <si>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</si>
  <si>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</si>
  <si>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</si>
  <si>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</si>
  <si>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</si>
  <si>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</si>
  <si>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</si>
  <si>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</si>
  <si>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</si>
  <si>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</si>
  <si>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</si>
  <si>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</si>
  <si>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</si>
  <si>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</si>
  <si>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</si>
  <si>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</si>
  <si>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</si>
  <si>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</si>
  <si>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</si>
  <si>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</si>
  <si>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</si>
  <si>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</si>
  <si>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</si>
  <si>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</si>
  <si>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</si>
  <si>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</si>
  <si>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</si>
  <si>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</si>
  <si>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</si>
  <si>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</si>
  <si>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</si>
  <si>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</si>
  <si>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</si>
  <si>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</si>
  <si>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</si>
  <si>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</si>
  <si>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</si>
  <si>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</si>
  <si>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</si>
  <si>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</si>
  <si>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</si>
  <si>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</si>
  <si>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</si>
  <si>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</si>
  <si>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</si>
  <si>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</si>
  <si>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</si>
  <si>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</si>
  <si>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</si>
  <si>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</si>
  <si>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</si>
  <si>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</si>
  <si>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</si>
  <si>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</si>
  <si>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</si>
  <si>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</si>
  <si>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</si>
  <si>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</si>
  <si>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</si>
  <si>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</si>
  <si>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</si>
  <si>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</si>
  <si>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</si>
  <si>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</si>
  <si>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</si>
  <si>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</si>
  <si>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</si>
  <si>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</si>
  <si>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</si>
  <si>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</si>
  <si>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</si>
  <si>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</si>
  <si>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</si>
  <si>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</si>
  <si>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</si>
  <si>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</si>
  <si>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</si>
  <si>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</si>
  <si>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</si>
  <si>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</si>
  <si>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</si>
  <si>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</si>
  <si>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</si>
  <si>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</si>
  <si>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</si>
  <si>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</si>
  <si>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</si>
  <si>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</si>
  <si>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</si>
  <si>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</si>
  <si>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</si>
  <si>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</si>
  <si>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</si>
  <si>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</si>
  <si>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</si>
  <si>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</si>
  <si>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</si>
  <si>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</si>
  <si>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</si>
  <si>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</si>
  <si>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</si>
  <si>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</si>
  <si>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</si>
  <si>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</si>
  <si>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</si>
  <si>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</si>
  <si>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</si>
  <si>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</si>
  <si>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</si>
  <si>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</si>
  <si>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</si>
  <si>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</si>
  <si>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</si>
  <si>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</si>
  <si>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</si>
  <si>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</si>
  <si>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</si>
  <si>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</si>
  <si>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</si>
  <si>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</si>
  <si>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</si>
  <si>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</si>
  <si>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</si>
  <si>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</si>
  <si>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</si>
  <si>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</si>
  <si>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</si>
  <si>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</si>
  <si>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</si>
  <si>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</si>
  <si>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</si>
  <si>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</si>
  <si>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</si>
  <si>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</si>
  <si>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</si>
  <si>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</si>
  <si>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</si>
  <si>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</si>
  <si>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</si>
  <si>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</si>
  <si>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</si>
  <si>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</si>
  <si>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</si>
  <si>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</si>
  <si>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</si>
  <si>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</si>
  <si>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</si>
  <si>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</si>
  <si>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</si>
  <si>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</si>
  <si>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</si>
  <si>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</si>
  <si>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</si>
  <si>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</si>
  <si>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</si>
  <si>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</si>
  <si>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</si>
  <si>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</si>
  <si>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</si>
  <si>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</si>
  <si>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</si>
  <si>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</si>
  <si>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</si>
  <si>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</si>
  <si>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</si>
  <si>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</si>
  <si>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</si>
  <si>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</si>
  <si>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</si>
  <si>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</si>
  <si>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</si>
  <si>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</si>
  <si>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</si>
  <si>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</si>
  <si>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</si>
  <si>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</si>
  <si>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</si>
  <si>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</si>
  <si>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</si>
  <si>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</si>
  <si>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</si>
  <si>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</si>
  <si>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</si>
  <si>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</si>
  <si>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</si>
  <si>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</si>
  <si>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</si>
  <si>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</si>
  <si>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</si>
  <si>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</si>
  <si>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</si>
  <si>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</si>
  <si>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</si>
  <si>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</si>
  <si>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</si>
  <si>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</si>
  <si>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</si>
  <si>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</si>
  <si>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</si>
  <si>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</si>
  <si>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</si>
  <si>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</si>
  <si>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</si>
  <si>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</si>
  <si>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</si>
  <si>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</si>
  <si>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</si>
  <si>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</si>
  <si>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</si>
  <si>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</si>
  <si>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</si>
  <si>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</si>
  <si>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</si>
  <si>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</si>
  <si>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</si>
  <si>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</si>
  <si>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</si>
  <si>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</si>
  <si>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</si>
  <si>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</si>
  <si>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</si>
  <si>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</si>
  <si>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</si>
  <si>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</si>
  <si>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</si>
  <si>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</si>
  <si>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</si>
  <si>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</si>
  <si>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</si>
  <si>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</si>
  <si>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</si>
  <si>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</si>
  <si>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</si>
  <si>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</si>
  <si>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</si>
  <si>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</si>
  <si>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</si>
  <si>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</si>
  <si>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</si>
  <si>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</si>
  <si>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</si>
  <si>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</si>
  <si>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</si>
  <si>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</si>
  <si>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</si>
  <si>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</si>
  <si>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</si>
  <si>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</si>
  <si>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</si>
  <si>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</si>
  <si>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</si>
  <si>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</si>
  <si>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</si>
  <si>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</si>
  <si>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</si>
  <si>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</si>
  <si>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</si>
  <si>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</si>
  <si>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</si>
  <si>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</si>
  <si>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</si>
  <si>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</si>
  <si>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</si>
  <si>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</si>
  <si>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</si>
  <si>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</si>
  <si>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</si>
  <si>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</si>
  <si>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</si>
  <si>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</si>
  <si>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</si>
  <si>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</si>
  <si>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</si>
  <si>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</si>
  <si>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</si>
  <si>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</si>
  <si>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</si>
  <si>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</si>
  <si>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</si>
  <si>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</si>
  <si>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</si>
  <si>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</si>
  <si>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</si>
  <si>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</si>
  <si>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</si>
  <si>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</si>
  <si>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</si>
  <si>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</si>
  <si>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</si>
  <si>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</si>
  <si>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</si>
  <si>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</si>
  <si>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</si>
  <si>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</si>
  <si>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</si>
  <si>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</si>
  <si>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</si>
  <si>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</si>
  <si>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</si>
  <si>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</si>
  <si>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</si>
  <si>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</si>
  <si>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</si>
  <si>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</si>
  <si>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</si>
  <si>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</si>
  <si>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</si>
  <si>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</si>
  <si>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</si>
  <si>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</si>
  <si>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</si>
  <si>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</si>
  <si>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</si>
  <si>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</si>
  <si>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</si>
  <si>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</si>
  <si>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</si>
  <si>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</si>
  <si>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</si>
  <si>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</si>
  <si>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</si>
  <si>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</si>
  <si>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</si>
  <si>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</si>
  <si>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</si>
  <si>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</si>
  <si>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</si>
  <si>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</si>
  <si>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</si>
  <si>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</si>
  <si>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</si>
  <si>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</si>
  <si>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</si>
  <si>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</si>
  <si>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</si>
  <si>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</si>
  <si>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</si>
  <si>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</si>
  <si>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</si>
  <si>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</si>
  <si>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</si>
  <si>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</si>
  <si>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</si>
  <si>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</si>
  <si>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</si>
  <si>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</si>
  <si>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</si>
  <si>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</si>
  <si>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</si>
  <si>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</si>
  <si>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</si>
  <si>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</si>
  <si>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</si>
  <si>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</si>
  <si>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</si>
  <si>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</si>
  <si>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</si>
  <si>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</si>
  <si>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</si>
  <si>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</si>
  <si>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</si>
  <si>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</si>
  <si>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</si>
  <si>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</si>
  <si>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</si>
  <si>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</si>
  <si>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</si>
  <si>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</si>
  <si>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</si>
  <si>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</si>
  <si>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</si>
  <si>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</si>
  <si>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</si>
  <si>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</si>
  <si>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</si>
  <si>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</si>
  <si>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</si>
  <si>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</si>
  <si>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</si>
  <si>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</si>
  <si>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</si>
  <si>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</si>
  <si>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</si>
  <si>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</si>
  <si>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</si>
  <si>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</si>
  <si>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</si>
  <si>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</si>
  <si>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</si>
  <si>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</si>
  <si>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</si>
  <si>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</si>
  <si>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</si>
  <si>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</si>
  <si>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</si>
  <si>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</si>
  <si>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</si>
  <si>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</si>
  <si>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</si>
  <si>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</si>
  <si>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</si>
  <si>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</si>
  <si>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</si>
  <si>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</si>
  <si>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</si>
  <si>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</si>
  <si>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</si>
  <si>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</si>
  <si>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</si>
  <si>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</si>
  <si>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</si>
  <si>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</si>
  <si>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</si>
  <si>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</si>
  <si>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</si>
  <si>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</si>
  <si>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</si>
  <si>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</si>
  <si>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</si>
  <si>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</si>
  <si>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</si>
  <si>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</si>
  <si>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</si>
  <si>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</si>
  <si>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</si>
  <si>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</si>
  <si>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</si>
  <si>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</si>
  <si>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</si>
  <si>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</si>
  <si>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</si>
  <si>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</si>
  <si>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</si>
  <si>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</si>
  <si>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</si>
  <si>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</si>
  <si>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</si>
  <si>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</si>
  <si>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</si>
  <si>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</si>
  <si>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</si>
  <si>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</si>
  <si>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</si>
  <si>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</si>
  <si>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</si>
  <si>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</si>
  <si>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</si>
  <si>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</si>
  <si>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</si>
  <si>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</si>
  <si>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</si>
  <si>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</si>
  <si>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</si>
  <si>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</si>
  <si>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</si>
  <si>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</si>
  <si>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</si>
  <si>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</si>
  <si>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</si>
  <si>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</si>
  <si>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</si>
  <si>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</si>
  <si>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</si>
  <si>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</si>
  <si>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</si>
  <si>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</si>
  <si>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</si>
  <si>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</si>
  <si>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</si>
  <si>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</si>
  <si>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</si>
  <si>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</si>
  <si>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</si>
  <si>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</si>
  <si>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</si>
  <si>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</si>
  <si>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</si>
  <si>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</si>
  <si>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</si>
  <si>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</si>
  <si>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</si>
  <si>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</si>
  <si>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</si>
  <si>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</si>
  <si>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</si>
  <si>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</si>
  <si>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</si>
  <si>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</si>
  <si>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</si>
  <si>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</si>
  <si>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</si>
  <si>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</si>
  <si>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</si>
  <si>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</si>
  <si>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</si>
  <si>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</si>
  <si>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</si>
  <si>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</si>
  <si>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</si>
  <si>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</si>
  <si>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</si>
  <si>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</si>
  <si>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</si>
  <si>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</si>
  <si>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</si>
  <si>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</si>
  <si>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</si>
  <si>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</si>
  <si>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</si>
  <si>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</si>
  <si>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</si>
  <si>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</si>
  <si>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</si>
  <si>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</si>
  <si>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</si>
  <si>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</si>
  <si>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</si>
  <si>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</si>
  <si>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</si>
  <si>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</si>
  <si>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</si>
  <si>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</si>
  <si>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</si>
  <si>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</si>
  <si>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</si>
  <si>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</si>
  <si>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</si>
  <si>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</si>
  <si>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</si>
  <si>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</si>
  <si>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</si>
  <si>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</si>
  <si>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</si>
  <si>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</si>
  <si>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</si>
  <si>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</si>
  <si>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</si>
  <si>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</si>
  <si>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</si>
  <si>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</si>
  <si>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</si>
  <si>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</si>
  <si>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</si>
  <si>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</si>
  <si>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</si>
  <si>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</si>
  <si>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</si>
  <si>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</si>
  <si>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</si>
  <si>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</si>
  <si>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</si>
  <si>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</si>
  <si>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</si>
  <si>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</si>
  <si>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</si>
  <si>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</si>
  <si>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</si>
  <si>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</si>
  <si>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</si>
  <si>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</si>
  <si>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</si>
  <si>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</si>
  <si>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</si>
  <si>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</si>
  <si>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</si>
  <si>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</si>
  <si>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</si>
  <si>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</si>
  <si>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</si>
  <si>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</si>
  <si>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</si>
  <si>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</si>
  <si>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</si>
  <si>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</si>
  <si>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</si>
  <si>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</si>
  <si>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</si>
  <si>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</si>
  <si>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</si>
  <si>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</si>
  <si>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</si>
  <si>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</si>
  <si>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</si>
  <si>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</si>
  <si>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</si>
  <si>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</si>
  <si>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</si>
  <si>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</si>
  <si>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</si>
  <si>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</si>
  <si>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</si>
  <si>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</si>
  <si>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</si>
  <si>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</si>
  <si>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</si>
  <si>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</si>
  <si>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</si>
  <si>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</si>
  <si>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</si>
  <si>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</si>
  <si>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</si>
  <si>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</si>
  <si>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</si>
  <si>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</si>
  <si>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</si>
  <si>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</si>
  <si>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</si>
  <si>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</si>
  <si>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</si>
  <si>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</si>
  <si>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</si>
  <si>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</si>
  <si>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</si>
  <si>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</si>
  <si>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</si>
  <si>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</si>
  <si>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</si>
  <si>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</si>
  <si>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</si>
  <si>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</si>
  <si>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</si>
  <si>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</si>
  <si>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</si>
  <si>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</si>
  <si>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</si>
  <si>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</si>
  <si>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</si>
  <si>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</si>
  <si>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</si>
  <si>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</si>
  <si>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</si>
  <si>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</si>
  <si>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</si>
  <si>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</si>
  <si>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</si>
  <si>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</si>
  <si>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</si>
  <si>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</si>
  <si>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</si>
  <si>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</si>
  <si>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</si>
  <si>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</si>
  <si>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</si>
  <si>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</si>
  <si>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</si>
  <si>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</si>
  <si>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</si>
  <si>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</si>
  <si>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</si>
  <si>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</si>
  <si>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</si>
  <si>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</si>
  <si>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</si>
  <si>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</si>
  <si>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</si>
  <si>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</si>
  <si>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</si>
  <si>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</si>
  <si>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</si>
  <si>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</si>
  <si>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</si>
  <si>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</si>
  <si>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</si>
  <si>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</si>
  <si>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</si>
  <si>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</si>
  <si>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</si>
  <si>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</si>
  <si>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</si>
  <si>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</si>
  <si>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</si>
  <si>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</si>
  <si>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</si>
  <si>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</si>
  <si>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</si>
  <si>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</si>
  <si>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</si>
  <si>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</si>
  <si>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</si>
  <si>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</si>
  <si>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</si>
  <si>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</si>
  <si>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</si>
  <si>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</si>
  <si>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</si>
  <si>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</si>
  <si>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</si>
  <si>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</si>
  <si>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</si>
  <si>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</si>
  <si>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</si>
  <si>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</si>
  <si>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</si>
  <si>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</si>
  <si>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</si>
  <si>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</si>
  <si>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</si>
  <si>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</si>
  <si>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</si>
  <si>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</si>
  <si>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</si>
  <si>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</si>
  <si>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</si>
  <si>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</si>
  <si>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</si>
  <si>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</si>
  <si>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</si>
  <si>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</si>
  <si>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</si>
  <si>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</si>
  <si>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</si>
  <si>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</si>
  <si>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</si>
  <si>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</si>
  <si>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</si>
  <si>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</si>
  <si>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</si>
  <si>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</si>
  <si>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</si>
  <si>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</si>
  <si>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</si>
  <si>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</si>
  <si>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</si>
  <si>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</si>
  <si>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</si>
  <si>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</si>
  <si>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</si>
  <si>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</si>
  <si>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</si>
  <si>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</si>
  <si>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</si>
  <si>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</si>
  <si>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</si>
  <si>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</si>
  <si>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</si>
  <si>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</si>
  <si>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</si>
  <si>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</si>
  <si>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</si>
  <si>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</si>
  <si>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</si>
  <si>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</si>
  <si>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</si>
  <si>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</si>
  <si>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</si>
  <si>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</si>
  <si>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</si>
  <si>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</si>
  <si>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</si>
  <si>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</si>
  <si>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</si>
  <si>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</si>
  <si>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</si>
  <si>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</si>
  <si>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</si>
  <si>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</si>
  <si>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</si>
  <si>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</si>
  <si>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</si>
  <si>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</si>
  <si>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</si>
  <si>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</si>
  <si>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</si>
  <si>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</si>
  <si>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</si>
  <si>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</si>
  <si>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</si>
  <si>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</si>
  <si>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</si>
  <si>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</si>
  <si>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</si>
  <si>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</si>
  <si>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</si>
  <si>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</si>
  <si>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</si>
  <si>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</si>
  <si>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</si>
  <si>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</si>
  <si>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</si>
  <si>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</si>
  <si>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</si>
  <si>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</si>
  <si>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</si>
  <si>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</si>
  <si>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</si>
  <si>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</si>
  <si>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</si>
  <si>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</si>
  <si>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</si>
  <si>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</si>
  <si>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</si>
  <si>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</si>
  <si>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</si>
  <si>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</si>
  <si>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</si>
  <si>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</si>
  <si>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</si>
  <si>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</si>
  <si>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</si>
  <si>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</si>
  <si>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</si>
  <si>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</si>
  <si>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</si>
  <si>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</si>
  <si>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</si>
  <si>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</si>
  <si>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</si>
  <si>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</si>
  <si>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</si>
  <si>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</si>
  <si>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</si>
  <si>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</si>
  <si>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</si>
  <si>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</si>
  <si>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</si>
  <si>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</si>
  <si>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</si>
  <si>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</si>
  <si>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</si>
  <si>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</si>
  <si>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</si>
  <si>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</si>
  <si>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</si>
  <si>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</si>
  <si>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</si>
  <si>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</si>
  <si>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</si>
  <si>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</si>
  <si>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</si>
  <si>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</si>
  <si>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</si>
  <si>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</si>
  <si>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</si>
  <si>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</si>
  <si>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</si>
  <si>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</si>
  <si>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</si>
  <si>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</si>
  <si>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</si>
  <si>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</si>
  <si>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</si>
  <si>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</si>
  <si>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</si>
  <si>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</si>
  <si>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</si>
  <si>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</si>
  <si>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</si>
  <si>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</si>
  <si>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</si>
  <si>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</si>
  <si>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</si>
  <si>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</si>
  <si>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</si>
  <si>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</si>
  <si>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</si>
  <si>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</si>
  <si>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</si>
  <si>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</si>
  <si>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</si>
  <si>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</si>
  <si>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</si>
  <si>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</si>
  <si>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</si>
  <si>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</si>
  <si>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</si>
  <si>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</si>
  <si>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</si>
  <si>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</si>
  <si>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</si>
  <si>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</si>
  <si>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</si>
  <si>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</si>
  <si>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</si>
  <si>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</si>
  <si>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</si>
  <si>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</si>
  <si>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</si>
  <si>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</si>
  <si>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</si>
  <si>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</si>
  <si>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</si>
  <si>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</si>
  <si>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</si>
  <si>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</si>
  <si>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</si>
  <si>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</si>
  <si>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</si>
  <si>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</si>
  <si>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</si>
  <si>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</si>
  <si>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</si>
  <si>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</si>
  <si>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</si>
  <si>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</si>
  <si>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</si>
  <si>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</si>
  <si>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</si>
  <si>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</si>
  <si>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</si>
  <si>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</si>
  <si>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</si>
  <si>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</si>
  <si>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</si>
  <si>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</si>
  <si>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</si>
  <si>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</si>
  <si>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</si>
  <si>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</si>
  <si>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</si>
  <si>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</si>
  <si>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</si>
  <si>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</si>
  <si>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</si>
  <si>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</si>
  <si>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</si>
  <si>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</si>
  <si>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</si>
  <si>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</si>
  <si>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</si>
  <si>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</si>
  <si>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</si>
  <si>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</si>
  <si>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</si>
  <si>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</si>
  <si>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</si>
  <si>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</si>
  <si>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</si>
  <si>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</si>
  <si>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</si>
  <si>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</si>
  <si>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</si>
  <si>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</si>
  <si>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</si>
  <si>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</si>
  <si>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</si>
  <si>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</si>
  <si>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</si>
  <si>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</si>
  <si>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</si>
  <si>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</si>
  <si>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</si>
  <si>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</si>
  <si>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</si>
  <si>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</si>
  <si>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</si>
  <si>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</si>
  <si>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</si>
  <si>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</si>
  <si>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</si>
  <si>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</si>
  <si>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</si>
  <si>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</si>
  <si>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</si>
  <si>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</si>
  <si>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</si>
  <si>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</si>
  <si>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</si>
  <si>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</si>
  <si>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</si>
  <si>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</si>
  <si>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</si>
  <si>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</si>
  <si>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</si>
  <si>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</si>
  <si>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</si>
  <si>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</si>
  <si>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</si>
  <si>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</si>
  <si>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</si>
  <si>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</si>
  <si>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</si>
  <si>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</si>
  <si>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</si>
  <si>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</si>
  <si>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</si>
  <si>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</si>
  <si>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</si>
  <si>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</si>
  <si>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</si>
  <si>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</si>
  <si>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</si>
  <si>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</si>
  <si>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</si>
  <si>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</si>
  <si>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</si>
  <si>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</si>
  <si>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</si>
  <si>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</si>
  <si>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</si>
  <si>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</si>
  <si>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</si>
  <si>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</si>
  <si>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</si>
  <si>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</si>
  <si>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</si>
  <si>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</si>
  <si>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</si>
  <si>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</si>
  <si>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</si>
  <si>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</si>
  <si>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</si>
  <si>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</si>
  <si>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</si>
  <si>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</si>
  <si>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</si>
  <si>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</si>
  <si>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</si>
  <si>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</si>
  <si>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</si>
  <si>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</si>
  <si>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</si>
  <si>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</si>
  <si>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</si>
  <si>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</si>
  <si>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</si>
  <si>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</si>
  <si>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</si>
  <si>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</si>
  <si>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</si>
  <si>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</si>
  <si>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</si>
  <si>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</si>
  <si>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</si>
  <si>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</si>
  <si>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</si>
  <si>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</si>
  <si>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</si>
  <si>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</si>
  <si>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</si>
  <si>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</si>
  <si>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</si>
  <si>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</si>
  <si>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</si>
  <si>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</si>
  <si>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</si>
  <si>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</si>
  <si>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</si>
  <si>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</si>
  <si>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</si>
  <si>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</si>
  <si>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</si>
  <si>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</si>
  <si>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</si>
  <si>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</si>
  <si>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</si>
  <si>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</si>
  <si>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</si>
  <si>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</si>
  <si>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</si>
  <si>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</si>
  <si>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</si>
  <si>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</si>
  <si>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</si>
  <si>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</si>
  <si>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</si>
  <si>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</si>
  <si>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</si>
  <si>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</si>
  <si>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</si>
  <si>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</si>
  <si>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</si>
  <si>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</si>
  <si>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</si>
  <si>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</si>
  <si>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</si>
  <si>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</si>
  <si>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</si>
  <si>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</si>
  <si>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</si>
  <si>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</si>
  <si>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</si>
  <si>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</si>
  <si>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</si>
  <si>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</si>
  <si>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</si>
  <si>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</si>
  <si>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</si>
  <si>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</si>
  <si>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</si>
  <si>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</si>
  <si>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</si>
  <si>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</si>
  <si>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</si>
  <si>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</si>
  <si>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</si>
  <si>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</si>
  <si>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</si>
  <si>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</si>
  <si>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</si>
  <si>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</si>
  <si>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</si>
  <si>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</si>
  <si>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</si>
  <si>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</si>
  <si>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</si>
  <si>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</si>
  <si>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</si>
  <si>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</si>
  <si>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</si>
  <si>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</si>
  <si>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</si>
  <si>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</si>
  <si>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</si>
  <si>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</si>
  <si>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</si>
  <si>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</si>
  <si>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</si>
  <si>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</si>
  <si>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</si>
  <si>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</si>
  <si>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</si>
  <si>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</si>
  <si>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</si>
  <si>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</si>
  <si>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</si>
  <si>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</si>
  <si>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</si>
  <si>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</si>
  <si>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</si>
  <si>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</si>
  <si>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</si>
  <si>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</si>
  <si>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</si>
  <si>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</si>
  <si>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</si>
  <si>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</si>
  <si>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</si>
  <si>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</si>
  <si>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</si>
  <si>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</si>
  <si>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</si>
  <si>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</si>
  <si>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</si>
  <si>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</si>
  <si>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</si>
  <si>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</si>
  <si>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</si>
  <si>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</si>
  <si>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</si>
  <si>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</si>
  <si>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</si>
  <si>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</si>
  <si>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</si>
  <si>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</si>
  <si>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</si>
  <si>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</si>
  <si>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</si>
  <si>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</si>
  <si>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</si>
  <si>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</si>
  <si>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</si>
  <si>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</si>
  <si>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</si>
  <si>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</si>
  <si>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</si>
  <si>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</si>
  <si>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</si>
  <si>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</si>
  <si>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</si>
  <si>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</si>
  <si>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</si>
  <si>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</si>
  <si>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</si>
  <si>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</si>
  <si>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</si>
  <si>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</si>
  <si>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</si>
  <si>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</si>
  <si>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</si>
  <si>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</si>
  <si>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</si>
  <si>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</si>
  <si>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</si>
  <si>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</si>
  <si>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</si>
  <si>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</si>
  <si>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</si>
  <si>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</si>
  <si>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</si>
  <si>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</si>
  <si>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</si>
  <si>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</si>
  <si>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</si>
  <si>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</si>
  <si>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</si>
  <si>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</si>
  <si>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</si>
  <si>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</si>
  <si>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</si>
  <si>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</si>
  <si>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</si>
  <si>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</si>
  <si>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</si>
  <si>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</si>
  <si>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</si>
  <si>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</si>
  <si>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</si>
  <si>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</si>
  <si>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</si>
  <si>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</si>
  <si>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</si>
  <si>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</si>
  <si>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</si>
  <si>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</si>
  <si>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</si>
  <si>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</si>
  <si>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</si>
  <si>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</si>
  <si>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</si>
  <si>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</si>
  <si>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</si>
  <si>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</si>
  <si>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</si>
  <si>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</si>
  <si>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</si>
  <si>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</si>
  <si>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</si>
  <si>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</si>
  <si>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</si>
  <si>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</si>
  <si>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</si>
  <si>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</si>
  <si>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</si>
  <si>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</si>
  <si>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</si>
  <si>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</si>
  <si>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</si>
  <si>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</si>
  <si>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</si>
  <si>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</si>
  <si>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</si>
  <si>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</si>
  <si>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</si>
  <si>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</si>
  <si>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</si>
  <si>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</si>
  <si>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</si>
  <si>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</si>
  <si>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</si>
  <si>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</si>
  <si>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</si>
  <si>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</si>
  <si>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</si>
  <si>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</si>
  <si>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</si>
  <si>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</si>
  <si>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</si>
  <si>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</si>
  <si>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</si>
  <si>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</si>
  <si>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</si>
  <si>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</si>
  <si>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</si>
  <si>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</si>
  <si>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</si>
  <si>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</si>
  <si>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</si>
  <si>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</si>
  <si>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</si>
  <si>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</si>
  <si>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</si>
  <si>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</si>
  <si>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</si>
  <si>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</si>
  <si>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</si>
  <si>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</si>
  <si>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</si>
  <si>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</si>
  <si>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</si>
  <si>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</si>
  <si>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</si>
  <si>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</si>
  <si>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</si>
  <si>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</si>
  <si>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</si>
  <si>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</si>
  <si>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</si>
  <si>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</si>
  <si>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</si>
  <si>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</si>
  <si>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</si>
  <si>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</si>
  <si>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</si>
  <si>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</si>
  <si>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</si>
  <si>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</si>
  <si>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</si>
  <si>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</si>
  <si>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</si>
  <si>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</si>
  <si>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</si>
  <si>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</si>
  <si>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</si>
  <si>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</si>
  <si>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</si>
  <si>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</si>
  <si>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</si>
  <si>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</si>
  <si>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</si>
  <si>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</si>
  <si>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</si>
  <si>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</si>
  <si>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</si>
  <si>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</si>
  <si>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</si>
  <si>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</si>
  <si>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</si>
  <si>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</si>
  <si>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</si>
  <si>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</si>
  <si>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</si>
  <si>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</si>
  <si>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</si>
  <si>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</si>
  <si>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</si>
  <si>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</si>
  <si>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</si>
  <si>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</si>
  <si>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</si>
  <si>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</si>
  <si>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</si>
  <si>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</si>
  <si>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</si>
  <si>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</si>
  <si>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</si>
  <si>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</si>
  <si>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</si>
  <si>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</si>
  <si>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</si>
  <si>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</si>
  <si>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</si>
  <si>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</si>
  <si>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</si>
  <si>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</si>
  <si>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</si>
  <si>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</si>
  <si>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</si>
  <si>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</si>
  <si>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</si>
  <si>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</si>
  <si>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</si>
  <si>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</si>
  <si>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</si>
  <si>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</si>
  <si>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</si>
  <si>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</si>
  <si>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</si>
  <si>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</si>
  <si>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</si>
  <si>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</si>
  <si>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</si>
  <si>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</si>
  <si>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</si>
  <si>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</si>
  <si>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</si>
  <si>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</si>
  <si>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</si>
  <si>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</si>
  <si>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</si>
  <si>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</si>
  <si>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</si>
  <si>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</si>
  <si>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</si>
  <si>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</si>
  <si>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</si>
  <si>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</si>
  <si>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</si>
  <si>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</si>
  <si>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</si>
  <si>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</si>
  <si>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</si>
  <si>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</si>
  <si>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</si>
  <si>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</si>
  <si>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</si>
  <si>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</si>
  <si>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</si>
  <si>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</si>
  <si>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</si>
  <si>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</si>
  <si>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</si>
  <si>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</si>
  <si>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</si>
  <si>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</si>
  <si>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</si>
  <si>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</si>
  <si>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</si>
  <si>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</si>
  <si>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</si>
  <si>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</si>
  <si>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</si>
  <si>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</si>
  <si>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</si>
  <si>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</si>
  <si>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</si>
  <si>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</si>
  <si>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</si>
  <si>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</si>
  <si>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</si>
  <si>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</si>
  <si>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</si>
  <si>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</si>
  <si>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</si>
  <si>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</si>
  <si>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</si>
  <si>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</si>
  <si>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</si>
  <si>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</si>
  <si>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</si>
  <si>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</si>
  <si>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</si>
  <si>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</si>
  <si>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</si>
  <si>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</si>
  <si>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</si>
  <si>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</si>
  <si>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</si>
  <si>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</si>
  <si>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</si>
  <si>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</si>
  <si>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</si>
  <si>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</si>
  <si>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</si>
  <si>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</si>
  <si>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</si>
  <si>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</si>
  <si>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</si>
  <si>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</si>
  <si>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</si>
  <si>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</si>
  <si>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</si>
  <si>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</si>
  <si>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</si>
  <si>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</si>
  <si>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</si>
  <si>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</si>
  <si>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</si>
  <si>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</si>
  <si>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</si>
  <si>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</si>
  <si>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</si>
  <si>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</si>
  <si>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</si>
  <si>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</si>
  <si>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</si>
  <si>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</si>
  <si>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</si>
  <si>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</si>
  <si>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</si>
  <si>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</si>
  <si>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</si>
  <si>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</si>
  <si>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</si>
  <si>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</si>
  <si>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</si>
  <si>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</si>
  <si>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</si>
  <si>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</si>
  <si>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</si>
  <si>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</si>
  <si>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</si>
  <si>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</si>
  <si>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</si>
  <si>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</si>
  <si>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</si>
  <si>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</si>
  <si>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</si>
  <si>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</si>
  <si>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</si>
  <si>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</si>
  <si>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</si>
  <si>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</si>
  <si>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</si>
  <si>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</si>
  <si>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</si>
  <si>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</si>
  <si>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</si>
  <si>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</si>
  <si>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</si>
  <si>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</si>
  <si>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</si>
  <si>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</si>
  <si>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</si>
  <si>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</si>
  <si>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</si>
  <si>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</si>
  <si>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</si>
  <si>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</si>
  <si>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</si>
  <si>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</si>
  <si>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</si>
  <si>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</si>
  <si>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</si>
  <si>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</si>
  <si>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</si>
  <si>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</si>
  <si>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</si>
  <si>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</si>
  <si>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</si>
  <si>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</si>
  <si>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</si>
  <si>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</si>
  <si>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</si>
  <si>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</si>
  <si>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</si>
  <si>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</si>
  <si>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</si>
  <si>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</si>
  <si>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</si>
  <si>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</si>
  <si>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</si>
  <si>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</si>
  <si>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</si>
  <si>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</si>
  <si>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</si>
  <si>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</si>
  <si>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</si>
  <si>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</si>
  <si>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</si>
  <si>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</si>
  <si>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</si>
  <si>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</si>
  <si>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</si>
  <si>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</si>
  <si>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</si>
  <si>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</si>
  <si>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</si>
  <si>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</si>
  <si>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</si>
  <si>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</si>
  <si>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</si>
  <si>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</si>
  <si>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</si>
  <si>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</si>
  <si>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</si>
  <si>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</si>
  <si>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</si>
  <si>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</si>
  <si>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</si>
  <si>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</si>
  <si>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</si>
  <si>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</si>
  <si>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</si>
  <si>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</si>
  <si>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</si>
  <si>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</si>
  <si>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</si>
  <si>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</si>
  <si>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</si>
  <si>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</si>
  <si>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</si>
  <si>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</si>
  <si>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</si>
  <si>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</si>
  <si>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</si>
  <si>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</si>
  <si>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</si>
  <si>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</si>
  <si>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</si>
  <si>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</si>
  <si>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</si>
  <si>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</si>
  <si>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</si>
  <si>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</si>
  <si>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</si>
  <si>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</si>
  <si>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</si>
  <si>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</si>
  <si>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</si>
  <si>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</si>
  <si>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</si>
  <si>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</si>
  <si>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</si>
  <si>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</si>
  <si>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</si>
  <si>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</si>
  <si>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</si>
  <si>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</si>
  <si>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</si>
  <si>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</si>
  <si>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</si>
  <si>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</si>
  <si>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</si>
  <si>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</si>
  <si>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</si>
  <si>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</si>
  <si>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</si>
  <si>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</si>
  <si>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</si>
  <si>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</si>
  <si>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</si>
  <si>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</si>
  <si>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</si>
  <si>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</si>
  <si>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</si>
  <si>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</si>
  <si>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</si>
  <si>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</si>
  <si>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</si>
  <si>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</si>
  <si>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</si>
  <si>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</si>
  <si>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</si>
  <si>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</si>
  <si>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</si>
  <si>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</si>
  <si>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</si>
  <si>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</si>
  <si>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</si>
  <si>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</si>
  <si>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</si>
  <si>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</si>
  <si>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</si>
  <si>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</si>
  <si>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</si>
  <si>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</si>
  <si>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</si>
  <si>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</si>
  <si>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</si>
  <si>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</si>
  <si>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</si>
  <si>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</si>
  <si>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</si>
  <si>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</si>
  <si>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</si>
  <si>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</si>
  <si>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</si>
  <si>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</si>
  <si>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</si>
  <si>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</si>
  <si>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</si>
  <si>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</si>
  <si>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</si>
  <si>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</si>
  <si>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</si>
  <si>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</si>
  <si>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</si>
  <si>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</si>
  <si>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</si>
  <si>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</si>
  <si>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</si>
  <si>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</si>
  <si>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</si>
  <si>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</si>
  <si>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</si>
  <si>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</si>
  <si>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</si>
  <si>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</si>
  <si>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</si>
  <si>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</si>
  <si>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</si>
  <si>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</si>
  <si>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</si>
  <si>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</si>
  <si>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</si>
  <si>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</si>
  <si>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</si>
  <si>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</si>
  <si>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</si>
  <si>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</si>
  <si>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</si>
  <si>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</si>
  <si>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</si>
  <si>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</si>
  <si>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</si>
  <si>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</si>
  <si>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</si>
  <si>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</si>
  <si>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</si>
  <si>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</si>
  <si>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</si>
  <si>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</si>
  <si>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</si>
  <si>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</si>
  <si>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</si>
  <si>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</si>
  <si>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</si>
  <si>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</si>
  <si>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</si>
  <si>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</si>
  <si>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</si>
  <si>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</si>
  <si>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</si>
  <si>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</si>
  <si>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</si>
  <si>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</si>
  <si>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</si>
  <si>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</si>
  <si>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</si>
  <si>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</si>
  <si>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</si>
  <si>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</si>
  <si>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</si>
  <si>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</si>
  <si>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</si>
  <si>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</si>
  <si>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</si>
  <si>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</si>
  <si>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</si>
  <si>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</si>
  <si>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</si>
  <si>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</si>
  <si>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</si>
  <si>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</si>
  <si>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</si>
  <si>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</si>
  <si>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</si>
  <si>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</si>
  <si>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</si>
  <si>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</si>
  <si>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</si>
  <si>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</si>
  <si>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</si>
  <si>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</si>
  <si>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</si>
  <si>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</si>
  <si>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</si>
  <si>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</si>
  <si>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</si>
  <si>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</si>
  <si>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</si>
  <si>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</si>
  <si>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</si>
  <si>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</si>
  <si>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</si>
  <si>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</si>
  <si>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</si>
  <si>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</si>
  <si>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</si>
  <si>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</si>
  <si>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</si>
  <si>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</si>
  <si>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</si>
  <si>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</si>
  <si>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</si>
  <si>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</si>
  <si>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</si>
  <si>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</si>
  <si>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</si>
  <si>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</si>
  <si>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</si>
  <si>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</si>
  <si>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</si>
  <si>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</si>
  <si>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</si>
  <si>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</si>
  <si>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</si>
  <si>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</si>
  <si>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</si>
  <si>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</si>
  <si>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</si>
  <si>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</si>
  <si>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</si>
  <si>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</si>
  <si>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</si>
  <si>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</si>
  <si>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</si>
  <si>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</si>
  <si>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</si>
  <si>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</si>
  <si>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</si>
  <si>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</si>
  <si>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</si>
  <si>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</si>
  <si>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</si>
  <si>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</si>
  <si>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</si>
  <si>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</si>
  <si>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</si>
  <si>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</si>
  <si>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</si>
  <si>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</si>
  <si>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</si>
  <si>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</si>
  <si>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</si>
  <si>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</si>
  <si>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</si>
  <si>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</si>
  <si>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</si>
  <si>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</si>
  <si>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</si>
  <si>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</si>
  <si>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</si>
  <si>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</si>
  <si>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</si>
  <si>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</si>
  <si>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</si>
  <si>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</si>
  <si>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</si>
  <si>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</si>
  <si>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</si>
  <si>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</si>
  <si>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</si>
  <si>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</si>
  <si>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</si>
  <si>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</si>
  <si>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</si>
  <si>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</si>
  <si>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</si>
  <si>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</si>
  <si>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</si>
  <si>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</si>
  <si>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</si>
  <si>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</si>
  <si>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</si>
  <si>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</si>
  <si>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</si>
  <si>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</si>
  <si>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</si>
  <si>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</si>
  <si>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</si>
  <si>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</si>
  <si>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</si>
  <si>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</si>
  <si>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</si>
  <si>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</si>
  <si>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</si>
  <si>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</si>
  <si>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</si>
  <si>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</si>
  <si>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</si>
  <si>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</si>
  <si>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</si>
  <si>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</si>
  <si>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</si>
  <si>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</si>
  <si>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</si>
  <si>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</si>
  <si>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</si>
  <si>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</si>
  <si>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</si>
  <si>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</si>
  <si>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</si>
  <si>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</si>
  <si>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</si>
  <si>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</si>
  <si>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</si>
  <si>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</si>
  <si>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</si>
  <si>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</si>
  <si>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</si>
  <si>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</si>
  <si>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</si>
  <si>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</si>
  <si>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</si>
  <si>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</si>
  <si>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</si>
  <si>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</si>
  <si>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</si>
  <si>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</si>
  <si>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</si>
  <si>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</si>
  <si>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</si>
  <si>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</si>
  <si>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</si>
  <si>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</si>
  <si>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</si>
  <si>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</si>
  <si>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</si>
  <si>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</si>
  <si>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</si>
  <si>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</si>
  <si>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</si>
  <si>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</si>
  <si>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</si>
  <si>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</si>
  <si>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</si>
  <si>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</si>
  <si>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</si>
  <si>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</si>
  <si>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</si>
  <si>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</si>
  <si>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</si>
  <si>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</si>
  <si>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</si>
  <si>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</si>
  <si>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</si>
  <si>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</si>
  <si>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</si>
  <si>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</si>
  <si>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</si>
  <si>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</si>
  <si>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</si>
  <si>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</si>
  <si>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</si>
  <si>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</si>
  <si>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</si>
  <si>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</si>
  <si>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</si>
  <si>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</si>
  <si>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</si>
  <si>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</si>
  <si>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</si>
  <si>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</si>
  <si>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</si>
  <si>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</si>
  <si>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</si>
  <si>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</si>
  <si>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</si>
  <si>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</si>
  <si>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</si>
  <si>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</si>
  <si>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</si>
  <si>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</si>
  <si>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</si>
  <si>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</si>
  <si>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</si>
  <si>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</si>
  <si>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</si>
  <si>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</si>
  <si>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</si>
  <si>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</si>
  <si>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</si>
  <si>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</si>
  <si>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</si>
  <si>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</si>
  <si>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</si>
  <si>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</si>
  <si>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</si>
  <si>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</si>
  <si>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</si>
  <si>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</si>
  <si>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</si>
  <si>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</si>
  <si>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</si>
  <si>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</si>
  <si>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</si>
  <si>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</si>
  <si>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</si>
  <si>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</si>
  <si>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</si>
  <si>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</si>
  <si>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</si>
  <si>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</si>
  <si>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</si>
  <si>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</si>
  <si>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</si>
  <si>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</si>
  <si>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</si>
  <si>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</si>
  <si>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</si>
  <si>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</si>
  <si>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</si>
  <si>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</si>
  <si>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</si>
  <si>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</si>
  <si>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</si>
  <si>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</si>
  <si>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</si>
  <si>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</si>
  <si>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</si>
  <si>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</si>
  <si>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</si>
  <si>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</si>
  <si>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</si>
  <si>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</si>
  <si>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</si>
  <si>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</si>
  <si>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</si>
  <si>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</si>
  <si>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</si>
  <si>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</si>
  <si>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</si>
  <si>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</si>
  <si>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</si>
  <si>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</si>
  <si>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</si>
  <si>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</si>
  <si>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</si>
  <si>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</si>
  <si>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</si>
  <si>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</si>
  <si>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</si>
  <si>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</si>
  <si>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</si>
  <si>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</si>
  <si>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</si>
  <si>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</si>
  <si>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</si>
  <si>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</si>
  <si>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</si>
  <si>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</si>
  <si>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</si>
  <si>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</si>
  <si>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</si>
  <si>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</si>
  <si>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</si>
  <si>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</si>
  <si>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</si>
  <si>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</si>
  <si>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</si>
  <si>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</si>
  <si>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</si>
  <si>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</si>
  <si>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</si>
  <si>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</si>
  <si>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</si>
  <si>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</si>
  <si>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</si>
  <si>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</si>
  <si>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</si>
  <si>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</si>
  <si>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</si>
  <si>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</si>
  <si>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</si>
  <si>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</si>
  <si>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</si>
  <si>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</si>
  <si>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</si>
  <si>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</si>
  <si>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</si>
  <si>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</si>
  <si>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</si>
  <si>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</si>
  <si>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</si>
  <si>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</si>
  <si>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</si>
  <si>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</si>
  <si>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</si>
  <si>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</si>
  <si>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</si>
  <si>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</si>
  <si>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</si>
  <si>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</si>
  <si>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</si>
  <si>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</si>
  <si>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</si>
  <si>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</si>
  <si>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</si>
  <si>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</si>
  <si>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</si>
  <si>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</si>
  <si>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</si>
  <si>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</si>
  <si>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</si>
  <si>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</si>
  <si>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</si>
  <si>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</si>
  <si>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</si>
  <si>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</si>
  <si>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</si>
  <si>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</si>
  <si>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</si>
  <si>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</si>
  <si>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</si>
  <si>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</si>
  <si>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</si>
  <si>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</si>
  <si>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</si>
  <si>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</si>
  <si>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</si>
  <si>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</si>
  <si>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</si>
  <si>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</si>
  <si>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</si>
  <si>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</si>
  <si>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</si>
  <si>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</si>
  <si>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</si>
  <si>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</si>
  <si>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</si>
  <si>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</si>
  <si>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</si>
  <si>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</si>
  <si>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</si>
  <si>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</si>
  <si>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</si>
  <si>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</si>
  <si>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</si>
  <si>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</si>
  <si>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</si>
  <si>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</si>
  <si>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</si>
  <si>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</si>
  <si>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</si>
  <si>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</si>
  <si>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</si>
  <si>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</si>
  <si>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</si>
  <si>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</si>
  <si>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</si>
  <si>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</si>
  <si>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</si>
  <si>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</si>
  <si>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</si>
  <si>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</si>
  <si>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</si>
  <si>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</si>
  <si>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</si>
  <si>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</si>
  <si>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</si>
  <si>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</si>
  <si>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</si>
  <si>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</si>
  <si>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</si>
  <si>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</si>
  <si>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</si>
  <si>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</si>
  <si>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</si>
  <si>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</si>
  <si>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</si>
  <si>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</si>
  <si>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</si>
  <si>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</si>
  <si>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</si>
  <si>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</si>
  <si>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</si>
  <si>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</si>
  <si>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</si>
  <si>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</si>
  <si>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</si>
  <si>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</si>
  <si>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</si>
  <si>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</si>
  <si>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</si>
  <si>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</si>
  <si>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</si>
  <si>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</si>
  <si>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</si>
  <si>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</si>
  <si>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</si>
  <si>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</si>
  <si>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</si>
  <si>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</si>
  <si>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</si>
  <si>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</si>
  <si>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</si>
  <si>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</si>
  <si>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</si>
  <si>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</si>
  <si>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</si>
  <si>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</si>
  <si>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</si>
  <si>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</si>
  <si>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</si>
  <si>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</si>
  <si>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</si>
  <si>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</si>
  <si>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</si>
  <si>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</si>
  <si>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</si>
  <si>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</si>
  <si>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</si>
  <si>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</si>
  <si>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</si>
  <si>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</si>
  <si>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</si>
  <si>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</si>
  <si>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</si>
  <si>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</si>
  <si>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</si>
  <si>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</si>
  <si>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</si>
  <si>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</si>
  <si>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</si>
  <si>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</si>
  <si>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</si>
  <si>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</si>
  <si>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</si>
  <si>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</si>
  <si>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</si>
  <si>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</si>
  <si>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</si>
  <si>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</si>
  <si>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</si>
  <si>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</si>
  <si>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</si>
  <si>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</si>
  <si>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</si>
  <si>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</si>
  <si>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</si>
  <si>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</si>
  <si>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</si>
  <si>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</si>
  <si>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</si>
  <si>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</si>
  <si>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</si>
  <si>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</si>
  <si>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</si>
  <si>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</si>
  <si>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</si>
  <si>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</si>
  <si>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</si>
  <si>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</si>
  <si>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</si>
  <si>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</si>
  <si>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</si>
  <si>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</si>
  <si>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</si>
  <si>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</si>
  <si>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</si>
  <si>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</si>
  <si>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</si>
  <si>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</si>
  <si>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</si>
  <si>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</si>
  <si>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</si>
  <si>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</si>
  <si>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</si>
  <si>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</si>
  <si>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</si>
  <si>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</si>
  <si>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</si>
  <si>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</si>
  <si>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</si>
  <si>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</si>
  <si>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</si>
  <si>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</si>
  <si>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</si>
  <si>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</si>
  <si>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</si>
  <si>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</si>
  <si>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</si>
  <si>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</si>
  <si>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</si>
  <si>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</si>
  <si>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</si>
  <si>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</si>
  <si>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</si>
  <si>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</si>
  <si>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</si>
  <si>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</si>
  <si>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</si>
  <si>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</si>
  <si>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</si>
  <si>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</si>
  <si>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</si>
  <si>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</si>
  <si>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</si>
  <si>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</si>
  <si>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</si>
  <si>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</si>
  <si>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</si>
  <si>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</si>
  <si>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</si>
  <si>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</si>
  <si>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</si>
  <si>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</si>
  <si>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</si>
  <si>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</si>
  <si>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</si>
  <si>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</si>
  <si>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</si>
  <si>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</si>
  <si>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</si>
  <si>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</si>
  <si>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</si>
  <si>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</si>
  <si>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</si>
  <si>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</si>
  <si>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</si>
  <si>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</si>
  <si>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</si>
  <si>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</si>
  <si>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</si>
  <si>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</si>
  <si>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</si>
  <si>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</si>
  <si>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</si>
  <si>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</si>
  <si>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</si>
  <si>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</si>
  <si>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</si>
  <si>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</si>
  <si>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</si>
  <si>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</si>
  <si>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</si>
  <si>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</si>
  <si>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</si>
  <si>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</si>
  <si>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</si>
  <si>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</si>
  <si>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</si>
  <si>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</si>
  <si>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</si>
  <si>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</si>
  <si>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</si>
  <si>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</si>
  <si>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</si>
  <si>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</si>
  <si>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</si>
  <si>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</si>
  <si>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</si>
  <si>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</si>
  <si>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</si>
  <si>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</si>
  <si>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</si>
  <si>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</si>
  <si>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</si>
  <si>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</si>
  <si>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</si>
  <si>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</si>
  <si>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</si>
  <si>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</si>
  <si>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</si>
  <si>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</si>
  <si>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</si>
  <si>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</si>
  <si>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</si>
  <si>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</si>
  <si>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</si>
  <si>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</si>
  <si>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</si>
  <si>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</si>
  <si>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</si>
  <si>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</si>
  <si>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</si>
  <si>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</si>
  <si>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</si>
  <si>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</si>
  <si>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</si>
  <si>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</si>
  <si>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</si>
  <si>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</si>
  <si>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</si>
  <si>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</si>
  <si>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</si>
  <si>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</si>
  <si>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</si>
  <si>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</si>
  <si>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</si>
  <si>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</si>
  <si>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</si>
  <si>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</si>
  <si>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</si>
  <si>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</si>
  <si>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</si>
  <si>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</si>
  <si>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</si>
  <si>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</si>
  <si>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</si>
  <si>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</si>
  <si>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</si>
  <si>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</si>
  <si>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</si>
  <si>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</si>
  <si>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</si>
  <si>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</si>
  <si>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</si>
  <si>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</si>
  <si>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</si>
  <si>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</si>
  <si>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</si>
  <si>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</si>
  <si>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</si>
  <si>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</si>
  <si>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</si>
  <si>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</si>
  <si>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</si>
  <si>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</si>
  <si>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</si>
  <si>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</si>
  <si>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</si>
  <si>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</si>
  <si>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</si>
  <si>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</si>
  <si>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</si>
  <si>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</si>
  <si>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</si>
  <si>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</si>
  <si>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</si>
  <si>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</si>
  <si>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</si>
  <si>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</si>
  <si>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</si>
  <si>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</si>
  <si>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</si>
  <si>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</si>
  <si>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</si>
  <si>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</si>
  <si>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</si>
  <si>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</si>
  <si>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</si>
  <si>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</si>
  <si>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</si>
  <si>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</si>
  <si>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</si>
  <si>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</si>
  <si>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</si>
  <si>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</si>
  <si>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</si>
  <si>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</si>
  <si>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</si>
  <si>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</si>
  <si>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</si>
  <si>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</si>
  <si>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</si>
  <si>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</si>
  <si>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</si>
  <si>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</si>
  <si>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</si>
  <si>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</si>
  <si>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</si>
  <si>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</si>
  <si>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</si>
  <si>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</si>
  <si>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</si>
  <si>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</si>
  <si>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</si>
  <si>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</si>
  <si>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</si>
  <si>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</si>
  <si>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</si>
  <si>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</si>
  <si>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</si>
  <si>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</si>
  <si>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</si>
  <si>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</si>
  <si>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</si>
  <si>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</si>
  <si>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</si>
  <si>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</si>
  <si>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</si>
  <si>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</si>
  <si>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</si>
  <si>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</si>
  <si>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</si>
  <si>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</si>
  <si>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</si>
  <si>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</si>
  <si>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</si>
  <si>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</si>
  <si>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</si>
  <si>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</si>
  <si>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</si>
  <si>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</si>
  <si>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</si>
  <si>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</si>
  <si>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</si>
  <si>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</si>
  <si>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</si>
  <si>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</si>
  <si>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</si>
  <si>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</si>
  <si>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</si>
  <si>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</si>
  <si>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</si>
  <si>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</si>
  <si>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</si>
  <si>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</si>
  <si>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</si>
  <si>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</si>
  <si>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</si>
  <si>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</si>
  <si>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</si>
  <si>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</si>
  <si>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</si>
  <si>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</si>
  <si>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</si>
  <si>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</si>
  <si>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</si>
  <si>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</si>
  <si>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</si>
  <si>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</si>
  <si>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</si>
  <si>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</si>
  <si>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</si>
  <si>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</si>
  <si>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</si>
  <si>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</si>
  <si>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</si>
  <si>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</si>
  <si>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</si>
  <si>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</si>
  <si>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</si>
  <si>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</si>
  <si>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</si>
  <si>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</si>
  <si>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</si>
  <si>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</si>
  <si>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</si>
  <si>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</si>
  <si>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</si>
  <si>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</si>
  <si>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</si>
  <si>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</si>
  <si>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</si>
  <si>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</si>
  <si>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</si>
  <si>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</si>
  <si>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</si>
  <si>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</si>
  <si>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</si>
  <si>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</si>
  <si>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</si>
  <si>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</si>
  <si>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</si>
  <si>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</si>
  <si>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</si>
  <si>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</si>
  <si>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</si>
  <si>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</si>
  <si>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</si>
  <si>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</si>
  <si>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</si>
  <si>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</si>
  <si>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</si>
  <si>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</si>
  <si>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</si>
  <si>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</si>
  <si>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</si>
  <si>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</si>
  <si>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</si>
  <si>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</si>
  <si>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</si>
  <si>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</si>
  <si>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</si>
  <si>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</si>
  <si>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</si>
  <si>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</si>
  <si>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</si>
  <si>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</si>
  <si>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</si>
  <si>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</si>
  <si>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</si>
  <si>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</si>
  <si>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</si>
  <si>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</si>
  <si>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</si>
  <si>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</si>
  <si>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</si>
  <si>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</si>
  <si>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</si>
  <si>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</si>
  <si>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</si>
  <si>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</si>
  <si>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</si>
  <si>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</si>
  <si>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</si>
  <si>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</si>
  <si>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</si>
  <si>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</si>
  <si>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</si>
  <si>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</si>
  <si>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</si>
  <si>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</si>
  <si>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</si>
  <si>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</si>
  <si>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</si>
  <si>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</si>
  <si>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</si>
  <si>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</si>
  <si>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</si>
  <si>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</si>
  <si>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</si>
  <si>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</si>
  <si>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</si>
  <si>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</si>
  <si>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</si>
  <si>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</si>
  <si>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</si>
  <si>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</si>
  <si>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</si>
  <si>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</si>
  <si>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</si>
  <si>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</si>
  <si>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</si>
  <si>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</si>
  <si>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</si>
  <si>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</si>
  <si>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</si>
  <si>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</si>
  <si>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</si>
  <si>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</si>
  <si>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</si>
  <si>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</si>
  <si>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</si>
  <si>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</si>
  <si>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</si>
  <si>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</si>
  <si>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</si>
  <si>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</si>
  <si>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</si>
  <si>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</si>
  <si>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</si>
  <si>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</si>
  <si>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</si>
  <si>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</si>
  <si>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</si>
  <si>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</si>
  <si>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</si>
  <si>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</si>
  <si>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</si>
  <si>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</si>
  <si>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</si>
  <si>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</si>
  <si>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</si>
  <si>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</si>
  <si>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</si>
  <si>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</si>
  <si>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</si>
  <si>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</si>
  <si>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</si>
  <si>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</si>
  <si>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</si>
  <si>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</si>
  <si>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</si>
  <si>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</si>
  <si>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</si>
  <si>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</si>
  <si>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</si>
  <si>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</si>
  <si>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</si>
  <si>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</si>
  <si>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</si>
  <si>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</si>
  <si>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</si>
  <si>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</si>
  <si>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</si>
  <si>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</si>
  <si>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</si>
  <si>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</si>
  <si>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</si>
  <si>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</si>
  <si>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</si>
  <si>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</si>
  <si>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</si>
  <si>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</si>
  <si>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</si>
  <si>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</si>
  <si>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</si>
  <si>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</si>
  <si>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</si>
  <si>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</si>
  <si>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</si>
  <si>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</si>
  <si>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</si>
  <si>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</si>
  <si>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</si>
  <si>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</si>
  <si>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</si>
  <si>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</si>
  <si>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</si>
  <si>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</si>
  <si>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</si>
  <si>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</si>
  <si>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</si>
  <si>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</si>
  <si>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</si>
  <si>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</si>
  <si>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</si>
  <si>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</si>
  <si>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</si>
  <si>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</si>
  <si>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</si>
  <si>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</si>
  <si>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</si>
  <si>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</si>
  <si>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</si>
  <si>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</si>
  <si>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</si>
  <si>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</si>
  <si>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</si>
  <si>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</si>
  <si>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</si>
  <si>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</si>
  <si>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</si>
  <si>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</si>
  <si>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</si>
  <si>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</si>
  <si>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</si>
  <si>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</si>
  <si>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</si>
  <si>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</si>
  <si>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</si>
  <si>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</si>
  <si>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</si>
  <si>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</si>
  <si>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</si>
  <si>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</si>
  <si>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</si>
  <si>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</si>
  <si>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</si>
  <si>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</si>
  <si>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</si>
  <si>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</si>
  <si>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</si>
  <si>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</si>
  <si>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</si>
  <si>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</si>
  <si>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</si>
  <si>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</si>
  <si>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</si>
  <si>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</si>
  <si>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</si>
  <si>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</si>
  <si>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</si>
  <si>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</si>
  <si>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</si>
  <si>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</si>
  <si>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</si>
  <si>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</si>
  <si>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</si>
  <si>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</si>
  <si>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</si>
  <si>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</si>
  <si>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</si>
  <si>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</si>
  <si>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</si>
  <si>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</si>
  <si>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</si>
  <si>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</si>
  <si>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</si>
  <si>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</si>
  <si>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</si>
  <si>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</si>
  <si>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</si>
  <si>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</si>
  <si>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</si>
  <si>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</si>
  <si>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</si>
  <si>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</si>
  <si>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</si>
  <si>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</si>
  <si>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</si>
  <si>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</si>
  <si>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</si>
  <si>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</si>
  <si>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</si>
  <si>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</si>
  <si>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</si>
  <si>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</si>
  <si>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</si>
  <si>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</si>
  <si>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</si>
  <si>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</si>
  <si>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</si>
  <si>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</si>
  <si>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</si>
  <si>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</si>
  <si>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</si>
  <si>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</si>
  <si>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</si>
  <si>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</si>
  <si>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</si>
  <si>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</si>
  <si>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</si>
  <si>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</si>
  <si>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</si>
  <si>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</si>
  <si>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</si>
  <si>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</si>
  <si>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</si>
  <si>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</si>
  <si>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</si>
  <si>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</si>
  <si>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</si>
  <si>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</si>
  <si>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</si>
  <si>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</si>
  <si>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</si>
  <si>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</si>
  <si>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</si>
  <si>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</si>
  <si>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</si>
  <si>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</si>
  <si>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</si>
  <si>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</si>
  <si>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</si>
  <si>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</si>
  <si>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</si>
  <si>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</si>
  <si>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</si>
  <si>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</si>
  <si>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</si>
  <si>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</si>
  <si>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</si>
  <si>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</si>
  <si>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</si>
  <si>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</si>
  <si>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</si>
  <si>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</si>
  <si>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</si>
  <si>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</si>
  <si>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</si>
  <si>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</si>
  <si>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</si>
  <si>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</si>
  <si>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</si>
  <si>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</si>
  <si>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</si>
  <si>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</si>
  <si>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</si>
  <si>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</si>
  <si>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</si>
  <si>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</si>
  <si>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</si>
  <si>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</si>
  <si>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</si>
  <si>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</si>
  <si>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</si>
  <si>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</si>
  <si>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</si>
  <si>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</si>
  <si>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</si>
  <si>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</si>
  <si>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</si>
  <si>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</si>
  <si>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</si>
  <si>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</si>
  <si>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</si>
  <si>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</si>
  <si>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</si>
  <si>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</si>
  <si>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</si>
  <si>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</si>
  <si>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</si>
  <si>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</si>
  <si>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</si>
  <si>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</si>
  <si>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</si>
  <si>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</si>
  <si>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</si>
  <si>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</si>
  <si>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</si>
  <si>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</si>
  <si>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</si>
  <si>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</si>
  <si>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</si>
  <si>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</si>
  <si>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</si>
  <si>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</si>
  <si>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</si>
  <si>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</si>
  <si>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</si>
  <si>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</si>
  <si>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</si>
  <si>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</si>
  <si>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</si>
  <si>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</si>
  <si>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</si>
  <si>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</si>
  <si>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</si>
  <si>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</si>
  <si>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</si>
  <si>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</si>
  <si>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</si>
  <si>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</si>
  <si>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</si>
  <si>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</si>
  <si>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</si>
  <si>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</si>
  <si>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</si>
  <si>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</si>
  <si>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</si>
  <si>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</si>
  <si>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</si>
  <si>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</si>
  <si>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</si>
  <si>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</si>
  <si>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</si>
  <si>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</si>
  <si>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</si>
  <si>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</si>
  <si>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</si>
  <si>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</si>
  <si>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</si>
  <si>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</si>
  <si>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</si>
  <si>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</si>
  <si>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</si>
  <si>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</si>
  <si>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</si>
  <si>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</si>
  <si>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</si>
  <si>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</si>
  <si>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</si>
  <si>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</si>
  <si>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</si>
  <si>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</si>
  <si>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</si>
  <si>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</si>
  <si>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</si>
  <si>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</si>
  <si>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</si>
  <si>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</si>
  <si>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</si>
  <si>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</si>
  <si>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</si>
  <si>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</si>
  <si>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</si>
  <si>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</si>
  <si>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</si>
  <si>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</si>
  <si>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</si>
  <si>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</si>
  <si>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</si>
  <si>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</si>
  <si>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</si>
  <si>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</si>
  <si>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</si>
  <si>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</si>
  <si>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</si>
  <si>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</si>
  <si>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</si>
  <si>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</si>
  <si>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</si>
  <si>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</si>
  <si>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</si>
  <si>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</si>
  <si>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</si>
  <si>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</si>
  <si>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</si>
  <si>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</si>
  <si>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</si>
  <si>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</si>
  <si>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</si>
  <si>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</si>
  <si>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</si>
  <si>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</si>
  <si>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</si>
  <si>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</si>
  <si>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</si>
  <si>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</si>
  <si>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</si>
  <si>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</si>
  <si>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</si>
  <si>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</si>
  <si>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</si>
  <si>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</si>
  <si>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</si>
  <si>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</si>
  <si>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</si>
  <si>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</si>
  <si>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</si>
  <si>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</si>
  <si>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</si>
  <si>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</si>
  <si>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</si>
  <si>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</si>
  <si>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</si>
  <si>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</si>
  <si>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</si>
  <si>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</si>
  <si>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</si>
  <si>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</si>
  <si>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</si>
  <si>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</si>
  <si>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</si>
  <si>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</si>
  <si>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</si>
  <si>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</si>
  <si>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</si>
  <si>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</si>
  <si>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</si>
  <si>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</si>
  <si>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</si>
  <si>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</si>
  <si>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</si>
  <si>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</si>
  <si>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</si>
  <si>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</si>
  <si>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</si>
  <si>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</si>
  <si>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</si>
  <si>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</si>
  <si>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</si>
  <si>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</si>
  <si>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</si>
  <si>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</si>
  <si>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</si>
  <si>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</si>
  <si>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</si>
  <si>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</si>
  <si>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</si>
  <si>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</si>
  <si>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</si>
  <si>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</si>
  <si>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</si>
  <si>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</si>
  <si>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</si>
  <si>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</si>
  <si>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</si>
  <si>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</si>
  <si>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</si>
  <si>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</si>
  <si>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</si>
  <si>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</si>
  <si>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</si>
  <si>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</si>
  <si>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</si>
  <si>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</si>
  <si>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</si>
  <si>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</si>
  <si>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</si>
  <si>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</si>
  <si>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</si>
  <si>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</si>
  <si>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</si>
  <si>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</si>
  <si>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</si>
  <si>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</si>
  <si>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</si>
  <si>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</si>
  <si>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</si>
  <si>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</si>
  <si>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</si>
  <si>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</si>
  <si>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</si>
  <si>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</si>
  <si>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</si>
  <si>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</si>
  <si>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</si>
  <si>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</si>
  <si>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</si>
  <si>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</si>
  <si>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</si>
  <si>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</si>
  <si>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</si>
  <si>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</si>
  <si>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</si>
  <si>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</si>
  <si>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</si>
  <si>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</si>
  <si>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</si>
  <si>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</si>
  <si>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</si>
  <si>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</si>
  <si>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</si>
  <si>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</si>
  <si>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</si>
  <si>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</si>
  <si>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</si>
  <si>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</si>
  <si>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</si>
  <si>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</si>
  <si>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</si>
  <si>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</si>
  <si>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</si>
  <si>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</si>
  <si>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</si>
  <si>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</si>
  <si>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</si>
  <si>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</si>
  <si>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</si>
  <si>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</si>
  <si>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</si>
  <si>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</si>
  <si>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</si>
  <si>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</si>
  <si>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</si>
  <si>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</si>
  <si>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</si>
  <si>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</si>
  <si>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</si>
  <si>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</si>
  <si>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</si>
  <si>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</si>
  <si>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</si>
  <si>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</si>
  <si>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</si>
  <si>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</si>
  <si>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</si>
  <si>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</si>
  <si>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</si>
  <si>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</si>
  <si>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</si>
  <si>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</si>
  <si>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</si>
  <si>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</si>
  <si>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</si>
  <si>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</si>
  <si>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</si>
  <si>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</si>
  <si>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</si>
  <si>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</si>
  <si>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</si>
  <si>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</si>
  <si>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</si>
  <si>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</si>
  <si>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</si>
  <si>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</si>
  <si>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</si>
  <si>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</si>
  <si>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</si>
  <si>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</si>
  <si>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</si>
  <si>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</si>
  <si>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</si>
  <si>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</si>
  <si>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</si>
  <si>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</si>
  <si>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</si>
  <si>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</si>
  <si>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</si>
  <si>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</si>
  <si>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</si>
  <si>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</si>
  <si>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</si>
  <si>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</si>
  <si>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</si>
  <si>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</si>
  <si>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</si>
  <si>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</si>
  <si>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</si>
  <si>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</si>
  <si>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</si>
  <si>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</si>
  <si>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</si>
  <si>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</si>
  <si>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</si>
  <si>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</si>
  <si>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</si>
  <si>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</si>
  <si>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</si>
  <si>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</si>
  <si>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</si>
  <si>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</si>
  <si>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</si>
  <si>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</si>
  <si>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</si>
  <si>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</si>
  <si>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</si>
  <si>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</si>
  <si>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</si>
  <si>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</si>
  <si>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</si>
  <si>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</si>
  <si>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</si>
  <si>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</si>
  <si>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</si>
  <si>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</si>
  <si>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</si>
  <si>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</si>
  <si>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</si>
  <si>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</si>
  <si>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</si>
  <si>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</si>
  <si>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</si>
  <si>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</si>
  <si>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</si>
  <si>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</si>
  <si>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</si>
  <si>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</si>
  <si>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</si>
  <si>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</si>
  <si>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</si>
  <si>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</si>
  <si>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</si>
  <si>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</si>
  <si>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</si>
  <si>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</si>
  <si>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</si>
  <si>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</si>
  <si>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</si>
  <si>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</si>
  <si>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</si>
  <si>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</si>
  <si>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</si>
  <si>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</si>
  <si>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</si>
  <si>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</si>
  <si>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</si>
  <si>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</si>
  <si>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</si>
  <si>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</si>
  <si>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</si>
  <si>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</si>
  <si>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</si>
  <si>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</si>
  <si>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</si>
  <si>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</si>
  <si>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</si>
  <si>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</si>
  <si>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</si>
  <si>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</si>
  <si>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</si>
  <si>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</si>
  <si>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</si>
  <si>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</si>
  <si>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</si>
  <si>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</si>
  <si>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</si>
  <si>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</si>
  <si>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</si>
  <si>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</si>
  <si>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</si>
  <si>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</si>
  <si>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</si>
  <si>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</si>
  <si>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</si>
  <si>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</si>
  <si>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</si>
  <si>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</si>
  <si>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</si>
  <si>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</si>
  <si>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</si>
  <si>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</si>
  <si>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</si>
  <si>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</si>
  <si>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</si>
  <si>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</si>
  <si>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</si>
  <si>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</si>
  <si>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</si>
  <si>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</si>
  <si>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</si>
  <si>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</si>
  <si>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</si>
  <si>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</si>
  <si>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</si>
  <si>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</si>
  <si>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</si>
  <si>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</si>
  <si>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</si>
  <si>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</si>
  <si>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</si>
  <si>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</si>
  <si>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</si>
  <si>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</si>
  <si>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</si>
  <si>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</si>
  <si>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</si>
  <si>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</si>
  <si>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</si>
  <si>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</si>
  <si>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</si>
  <si>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</si>
  <si>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</si>
  <si>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</si>
  <si>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</si>
  <si>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</si>
  <si>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</si>
  <si>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</si>
  <si>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</si>
  <si>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</si>
  <si>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</si>
  <si>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</si>
  <si>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</si>
  <si>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</si>
  <si>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</si>
  <si>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</si>
  <si>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</si>
  <si>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</si>
  <si>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</si>
  <si>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</si>
  <si>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</si>
  <si>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</si>
  <si>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</si>
  <si>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</si>
  <si>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</si>
  <si>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</si>
  <si>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</si>
  <si>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</si>
  <si>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</si>
  <si>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</si>
  <si>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</si>
  <si>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</si>
  <si>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</si>
  <si>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</si>
  <si>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</si>
  <si>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</si>
  <si>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</si>
  <si>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</si>
  <si>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</si>
  <si>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</si>
  <si>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</si>
  <si>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</si>
  <si>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</si>
  <si>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</si>
  <si>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</si>
  <si>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</si>
  <si>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</si>
  <si>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</si>
  <si>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</si>
  <si>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</si>
  <si>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</si>
  <si>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</si>
  <si>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</si>
  <si>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</si>
  <si>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</si>
  <si>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</si>
  <si>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</si>
  <si>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</si>
  <si>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</si>
  <si>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</si>
  <si>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</si>
  <si>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</si>
  <si>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</si>
  <si>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</si>
  <si>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</si>
  <si>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</si>
  <si>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</si>
  <si>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</si>
  <si>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</si>
  <si>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</si>
  <si>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</si>
  <si>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</si>
  <si>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</si>
  <si>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</si>
  <si>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</si>
  <si>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</si>
  <si>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</si>
  <si>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</si>
  <si>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</si>
  <si>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</si>
  <si>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</si>
  <si>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</si>
  <si>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</si>
  <si>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</si>
  <si>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</si>
  <si>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</si>
  <si>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</si>
  <si>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</si>
  <si>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</si>
  <si>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</si>
  <si>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</si>
  <si>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</si>
  <si>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</si>
  <si>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</si>
  <si>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</si>
  <si>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</si>
  <si>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</si>
  <si>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</si>
  <si>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</si>
  <si>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</si>
  <si>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</si>
  <si>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</si>
  <si>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</si>
  <si>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</si>
  <si>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</si>
  <si>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</si>
  <si>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</si>
  <si>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</si>
  <si>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</si>
  <si>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</si>
  <si>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</si>
  <si>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</si>
  <si>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</si>
  <si>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</si>
  <si>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</si>
  <si>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</si>
  <si>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</si>
  <si>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</si>
  <si>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</si>
  <si>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</si>
  <si>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</si>
  <si>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</si>
  <si>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</si>
  <si>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</si>
  <si>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</si>
  <si>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</si>
  <si>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</si>
  <si>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</si>
  <si>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</si>
  <si>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</si>
  <si>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</si>
  <si>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</si>
  <si>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</si>
  <si>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</si>
  <si>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</si>
  <si>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</si>
  <si>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</si>
  <si>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</si>
  <si>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</si>
  <si>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</si>
  <si>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</si>
  <si>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</si>
  <si>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</si>
  <si>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</si>
  <si>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</si>
  <si>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</si>
  <si>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</si>
  <si>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</si>
  <si>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</si>
  <si>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</si>
  <si>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</si>
  <si>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</si>
  <si>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</si>
  <si>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</si>
  <si>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</si>
  <si>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</si>
  <si>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</si>
  <si>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</si>
  <si>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</si>
  <si>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</si>
  <si>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</si>
  <si>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</si>
  <si>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</si>
  <si>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</si>
  <si>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</si>
  <si>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</si>
  <si>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</si>
  <si>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</si>
  <si>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</si>
  <si>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</si>
  <si>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</si>
  <si>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</si>
  <si>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</si>
  <si>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</si>
  <si>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</si>
  <si>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</si>
  <si>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</si>
  <si>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</si>
  <si>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</si>
  <si>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</si>
  <si>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</si>
  <si>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</si>
  <si>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</si>
  <si>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</si>
  <si>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</si>
  <si>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</si>
  <si>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</si>
  <si>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</si>
  <si>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</si>
  <si>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</si>
  <si>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</si>
  <si>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</si>
  <si>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</si>
  <si>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</si>
  <si>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</si>
  <si>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</si>
  <si>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</si>
  <si>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</si>
  <si>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</si>
  <si>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</si>
  <si>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</si>
  <si>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</si>
  <si>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</si>
  <si>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</si>
  <si>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</si>
  <si>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</si>
  <si>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</si>
  <si>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</si>
  <si>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</si>
  <si>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</si>
  <si>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</si>
  <si>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</si>
  <si>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</si>
  <si>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</si>
  <si>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</si>
  <si>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</si>
  <si>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</si>
  <si>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</si>
  <si>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</si>
  <si>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</si>
  <si>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</si>
  <si>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</si>
  <si>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</si>
  <si>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</si>
  <si>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</si>
  <si>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</si>
  <si>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</si>
  <si>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</si>
  <si>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</si>
  <si>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</si>
  <si>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</si>
  <si>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</si>
  <si>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</si>
  <si>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</si>
  <si>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</si>
  <si>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</si>
  <si>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</si>
  <si>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</si>
  <si>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</si>
  <si>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</si>
  <si>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</si>
  <si>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</si>
  <si>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</si>
  <si>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</si>
  <si>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</si>
  <si>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</si>
  <si>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</si>
  <si>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</si>
  <si>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</si>
  <si>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</si>
  <si>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</si>
  <si>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</si>
  <si>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</si>
  <si>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</si>
  <si>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</si>
  <si>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</si>
  <si>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</si>
  <si>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</si>
  <si>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</si>
  <si>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</si>
  <si>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</si>
  <si>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</si>
  <si>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</si>
  <si>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</si>
  <si>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</si>
  <si>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</si>
  <si>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</si>
  <si>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</si>
  <si>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</si>
  <si>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</si>
  <si>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</si>
  <si>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</si>
  <si>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</si>
  <si>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</si>
  <si>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</si>
  <si>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</si>
  <si>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</si>
  <si>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</si>
  <si>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</si>
  <si>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</si>
  <si>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</si>
  <si>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</si>
  <si>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</si>
  <si>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</si>
  <si>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</si>
  <si>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</si>
  <si>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</si>
  <si>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</si>
  <si>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</si>
  <si>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</si>
  <si>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</si>
  <si>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</si>
  <si>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</si>
  <si>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</si>
  <si>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</si>
  <si>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</si>
  <si>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</si>
  <si>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</si>
  <si>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</si>
  <si>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</si>
  <si>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</si>
  <si>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</si>
  <si>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</si>
  <si>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</si>
  <si>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</si>
  <si>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</si>
  <si>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</si>
  <si>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</si>
  <si>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</si>
  <si>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</si>
  <si>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</si>
  <si>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</si>
  <si>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</si>
  <si>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</si>
  <si>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</si>
  <si>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</si>
  <si>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</si>
  <si>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</si>
  <si>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</si>
  <si>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</si>
  <si>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</si>
  <si>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</si>
  <si>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</si>
  <si>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</si>
  <si>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</si>
  <si>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</si>
  <si>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</si>
  <si>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</si>
  <si>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</si>
  <si>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</si>
  <si>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</si>
  <si>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</si>
  <si>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</si>
  <si>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</si>
  <si>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</si>
  <si>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</si>
  <si>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</si>
  <si>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</si>
  <si>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</si>
  <si>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</si>
  <si>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</si>
  <si>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</si>
  <si>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</si>
  <si>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</si>
  <si>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</si>
  <si>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</si>
  <si>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</si>
  <si>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</si>
  <si>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</si>
  <si>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</si>
  <si>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</si>
  <si>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</si>
  <si>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</si>
  <si>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</si>
  <si>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</si>
  <si>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</si>
  <si>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</si>
  <si>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</si>
  <si>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</si>
  <si>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</si>
  <si>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</si>
  <si>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</si>
  <si>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</si>
  <si>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</si>
  <si>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</si>
  <si>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</si>
  <si>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</si>
  <si>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</si>
  <si>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</si>
  <si>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</si>
  <si>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</si>
  <si>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</si>
  <si>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</si>
  <si>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</si>
  <si>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</si>
  <si>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</si>
  <si>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</si>
  <si>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</si>
  <si>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</si>
  <si>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</si>
  <si>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</si>
  <si>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</si>
  <si>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</si>
  <si>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</si>
  <si>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</si>
  <si>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</si>
  <si>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</si>
  <si>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</si>
  <si>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</si>
  <si>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</si>
  <si>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</si>
  <si>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</si>
  <si>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</si>
  <si>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</si>
  <si>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</si>
  <si>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</si>
  <si>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</si>
  <si>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</si>
  <si>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</si>
  <si>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</si>
  <si>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</si>
  <si>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</si>
  <si>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</si>
  <si>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</si>
  <si>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</si>
  <si>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</si>
  <si>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</si>
  <si>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</si>
  <si>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</si>
  <si>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</si>
  <si>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</si>
  <si>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</si>
  <si>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</si>
  <si>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</si>
  <si>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</si>
  <si>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</si>
  <si>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</si>
  <si>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</si>
  <si>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</si>
  <si>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</si>
  <si>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</si>
  <si>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</si>
  <si>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</si>
  <si>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</si>
  <si>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</si>
  <si>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</si>
  <si>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</si>
  <si>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</si>
  <si>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</si>
  <si>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</si>
  <si>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</si>
  <si>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</si>
  <si>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</si>
  <si>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</si>
  <si>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</si>
  <si>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</si>
  <si>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</si>
  <si>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</si>
  <si>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</si>
  <si>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</si>
  <si>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</si>
  <si>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</si>
  <si>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</si>
  <si>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</si>
  <si>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</si>
  <si>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</si>
  <si>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</si>
  <si>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</si>
  <si>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</si>
  <si>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</si>
  <si>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</si>
  <si>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</si>
  <si>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</si>
  <si>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</si>
  <si>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</si>
  <si>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</si>
  <si>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</si>
  <si>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</si>
  <si>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</si>
  <si>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</si>
  <si>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</si>
  <si>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</si>
  <si>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</si>
  <si>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</si>
  <si>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</si>
  <si>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</si>
  <si>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</si>
  <si>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</si>
  <si>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</si>
  <si>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</si>
  <si>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</si>
  <si>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</si>
  <si>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</si>
  <si>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</si>
  <si>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</si>
  <si>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</si>
  <si>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</si>
  <si>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</si>
  <si>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</si>
  <si>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</si>
  <si>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</si>
  <si>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</si>
  <si>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</si>
  <si>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</si>
  <si>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</si>
  <si>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</si>
  <si>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</si>
  <si>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</si>
  <si>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</si>
  <si>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</si>
  <si>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</si>
  <si>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</si>
  <si>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</si>
  <si>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</si>
  <si>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</si>
  <si>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</si>
  <si>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</si>
  <si>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</si>
  <si>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</si>
  <si>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</si>
  <si>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</si>
  <si>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</si>
  <si>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</si>
  <si>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</si>
  <si>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</si>
  <si>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</si>
  <si>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</si>
  <si>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</si>
  <si>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</si>
  <si>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</si>
  <si>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</si>
  <si>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</si>
  <si>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</si>
  <si>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</si>
  <si>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</si>
  <si>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</si>
  <si>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</si>
  <si>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</si>
  <si>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</si>
  <si>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</si>
  <si>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</si>
  <si>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</si>
  <si>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</si>
  <si>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</si>
  <si>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</si>
  <si>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</si>
  <si>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</si>
  <si>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</si>
  <si>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</si>
  <si>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</si>
  <si>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</si>
  <si>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</si>
  <si>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</si>
  <si>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</si>
  <si>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</si>
  <si>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</si>
  <si>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</si>
  <si>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</si>
  <si>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</si>
  <si>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</si>
  <si>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</si>
  <si>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</si>
  <si>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</si>
  <si>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</si>
  <si>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</si>
  <si>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</si>
  <si>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</si>
  <si>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</si>
  <si>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</si>
  <si>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</si>
  <si>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</si>
  <si>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</si>
  <si>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</si>
  <si>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</si>
  <si>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</si>
  <si>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</si>
  <si>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</si>
  <si>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</si>
  <si>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</si>
  <si>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</si>
  <si>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</si>
  <si>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</si>
  <si>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</si>
  <si>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</si>
  <si>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</si>
  <si>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</si>
  <si>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</si>
  <si>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</si>
  <si>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</si>
  <si>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</si>
  <si>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</si>
  <si>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</si>
  <si>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</si>
  <si>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</si>
  <si>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</si>
  <si>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</si>
  <si>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</si>
  <si>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</si>
  <si>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</si>
  <si>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</si>
  <si>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</si>
  <si>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</si>
  <si>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</si>
  <si>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</si>
  <si>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</si>
  <si>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</si>
  <si>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</si>
  <si>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</si>
  <si>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</si>
  <si>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</si>
  <si>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</si>
  <si>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</si>
  <si>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</si>
  <si>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</si>
  <si>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</si>
  <si>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</si>
  <si>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</si>
  <si>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</si>
  <si>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</si>
  <si>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</si>
  <si>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</si>
  <si>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</si>
  <si>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</si>
  <si>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</si>
  <si>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</si>
  <si>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</si>
  <si>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</si>
  <si>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</si>
  <si>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</si>
  <si>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</si>
  <si>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</si>
  <si>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</si>
  <si>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</si>
  <si>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</si>
  <si>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</si>
  <si>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</si>
  <si>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</si>
  <si>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</si>
  <si>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</si>
  <si>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</si>
  <si>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</si>
  <si>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</si>
  <si>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</si>
  <si>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</si>
  <si>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</si>
  <si>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</si>
  <si>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</si>
  <si>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</si>
  <si>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</si>
  <si>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</si>
  <si>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</si>
  <si>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</si>
  <si>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</si>
  <si>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</si>
  <si>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</si>
  <si>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</si>
  <si>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</si>
  <si>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</si>
  <si>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</si>
  <si>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</si>
  <si>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</si>
  <si>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</si>
  <si>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</si>
  <si>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</si>
  <si>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</si>
  <si>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</si>
  <si>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</si>
  <si>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</si>
  <si>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</si>
  <si>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</si>
  <si>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</si>
  <si>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</si>
  <si>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</si>
  <si>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</si>
  <si>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</si>
  <si>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</si>
  <si>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</si>
  <si>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</si>
  <si>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</si>
  <si>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</si>
  <si>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</si>
  <si>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</si>
  <si>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</si>
  <si>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</si>
  <si>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</si>
  <si>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</si>
  <si>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</si>
  <si>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</si>
  <si>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</si>
  <si>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</si>
  <si>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</si>
  <si>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</si>
  <si>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</si>
  <si>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</si>
  <si>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</si>
  <si>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</si>
  <si>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</si>
  <si>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</si>
  <si>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</si>
  <si>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</si>
  <si>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</si>
  <si>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</si>
  <si>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</si>
  <si>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</si>
  <si>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</si>
  <si>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</si>
  <si>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</si>
  <si>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</si>
  <si>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</si>
  <si>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</si>
  <si>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</si>
  <si>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</si>
  <si>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</si>
  <si>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</si>
  <si>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</si>
  <si>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</si>
  <si>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</si>
  <si>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</si>
  <si>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</si>
  <si>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</si>
  <si>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</si>
  <si>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</si>
  <si>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</si>
  <si>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</si>
  <si>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</si>
  <si>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</si>
  <si>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</si>
  <si>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</si>
  <si>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</si>
  <si>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</si>
  <si>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</si>
  <si>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</si>
  <si>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</si>
  <si>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</si>
  <si>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</si>
  <si>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</si>
  <si>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</si>
  <si>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</si>
  <si>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</si>
  <si>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</si>
  <si>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</si>
  <si>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</si>
  <si>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</si>
  <si>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</si>
  <si>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</si>
  <si>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</si>
  <si>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</si>
  <si>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</si>
  <si>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</si>
  <si>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</si>
  <si>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</si>
  <si>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</si>
  <si>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</si>
  <si>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</si>
  <si>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</si>
  <si>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</si>
  <si>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</si>
  <si>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</si>
  <si>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</si>
  <si>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</si>
  <si>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</si>
  <si>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</si>
  <si>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</si>
  <si>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</si>
  <si>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</si>
  <si>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</si>
  <si>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</si>
  <si>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</si>
  <si>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</si>
  <si>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</si>
  <si>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</si>
  <si>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</si>
  <si>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</si>
  <si>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</si>
  <si>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</si>
  <si>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</si>
  <si>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</si>
  <si>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</si>
  <si>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</si>
  <si>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</si>
  <si>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</si>
  <si>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</si>
  <si>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</si>
  <si>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</si>
  <si>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</si>
  <si>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</si>
  <si>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</si>
  <si>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</si>
  <si>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</si>
  <si>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</si>
  <si>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</si>
  <si>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</si>
  <si>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</si>
  <si>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</si>
  <si>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</si>
  <si>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</si>
  <si>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</si>
  <si>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</si>
  <si>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</si>
  <si>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</si>
  <si>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</si>
  <si>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</si>
  <si>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</si>
  <si>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</si>
  <si>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</si>
  <si>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</si>
  <si>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</si>
  <si>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</si>
  <si>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</si>
  <si>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</si>
  <si>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</si>
  <si>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</si>
  <si>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</si>
  <si>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</si>
  <si>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</si>
  <si>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</si>
  <si>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</si>
  <si>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</si>
  <si>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</si>
  <si>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</si>
  <si>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</si>
  <si>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</si>
  <si>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</si>
  <si>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</si>
  <si>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</si>
  <si>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</si>
  <si>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</si>
  <si>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</si>
  <si>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</si>
  <si>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</si>
  <si>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</si>
  <si>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</si>
  <si>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</si>
  <si>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</si>
  <si>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</si>
  <si>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</si>
  <si>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</si>
  <si>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</si>
  <si>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</si>
  <si>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</si>
  <si>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</si>
  <si>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</si>
  <si>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</si>
  <si>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</si>
  <si>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</si>
  <si>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</si>
  <si>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</si>
  <si>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</si>
  <si>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</si>
  <si>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</si>
  <si>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</si>
  <si>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</si>
  <si>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</si>
  <si>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</si>
  <si>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</si>
  <si>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</si>
  <si>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</si>
  <si>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</si>
  <si>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</si>
  <si>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</si>
  <si>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</si>
  <si>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</si>
  <si>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</si>
  <si>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</si>
  <si>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</si>
  <si>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</si>
  <si>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</si>
  <si>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</si>
  <si>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</si>
  <si>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</si>
  <si>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</si>
  <si>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</si>
  <si>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</si>
  <si>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</si>
  <si>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</si>
  <si>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</si>
  <si>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</si>
  <si>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</si>
  <si>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</si>
  <si>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</si>
  <si>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</si>
  <si>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</si>
  <si>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</si>
  <si>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</si>
  <si>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</si>
  <si>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</si>
  <si>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</si>
  <si>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</si>
  <si>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</si>
  <si>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</si>
  <si>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</si>
  <si>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</si>
  <si>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</si>
  <si>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</si>
  <si>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</si>
  <si>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</si>
  <si>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</si>
  <si>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</si>
  <si>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</si>
  <si>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</si>
  <si>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</si>
  <si>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</si>
  <si>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</si>
  <si>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</si>
  <si>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</si>
  <si>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</si>
  <si>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</si>
  <si>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</si>
  <si>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</si>
  <si>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</si>
  <si>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</si>
  <si>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</si>
  <si>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</si>
  <si>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</si>
  <si>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</si>
  <si>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</si>
  <si>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</si>
  <si>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</si>
  <si>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</si>
  <si>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</si>
  <si>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</si>
  <si>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</si>
  <si>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</si>
  <si>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</si>
  <si>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</si>
  <si>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</si>
  <si>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</si>
  <si>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</si>
  <si>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</si>
  <si>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</si>
  <si>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</si>
  <si>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</si>
  <si>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</si>
  <si>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</si>
  <si>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</si>
  <si>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</si>
  <si>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</si>
  <si>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</si>
  <si>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</si>
  <si>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</si>
  <si>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</si>
  <si>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</si>
  <si>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</si>
  <si>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</si>
  <si>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</si>
  <si>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</si>
  <si>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</si>
  <si>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</si>
  <si>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</si>
  <si>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</si>
  <si>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</si>
  <si>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</si>
  <si>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</si>
  <si>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</si>
  <si>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</si>
  <si>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</si>
  <si>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</si>
  <si>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</si>
  <si>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</si>
  <si>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</si>
  <si>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</si>
  <si>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</si>
  <si>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</si>
  <si>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</si>
  <si>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</si>
  <si>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</si>
  <si>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</si>
  <si>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</si>
  <si>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</si>
  <si>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</si>
  <si>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</si>
  <si>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</si>
  <si>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</si>
  <si>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</si>
  <si>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</si>
  <si>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</si>
  <si>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</si>
  <si>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</si>
  <si>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</si>
  <si>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</si>
  <si>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</si>
  <si>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</si>
  <si>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</si>
  <si>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</si>
  <si>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</si>
  <si>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</si>
  <si>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</si>
  <si>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</si>
  <si>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</si>
  <si>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</si>
  <si>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</si>
  <si>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</si>
  <si>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</si>
  <si>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</si>
  <si>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</si>
  <si>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</si>
  <si>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</si>
  <si>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</si>
  <si>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</si>
  <si>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</si>
  <si>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</si>
  <si>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</si>
  <si>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</si>
  <si>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</si>
  <si>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</si>
  <si>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</si>
  <si>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</si>
  <si>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</si>
  <si>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</si>
  <si>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</si>
  <si>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</si>
  <si>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</si>
  <si>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</si>
  <si>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</si>
  <si>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</si>
  <si>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</si>
  <si>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</si>
  <si>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</si>
  <si>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</si>
  <si>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</si>
  <si>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</si>
  <si>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</si>
  <si>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</si>
  <si>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</si>
  <si>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</si>
  <si>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</si>
  <si>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</si>
  <si>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</si>
  <si>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</si>
  <si>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</si>
  <si>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</si>
  <si>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</si>
  <si>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</si>
  <si>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</si>
  <si>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</si>
  <si>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</si>
  <si>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</si>
  <si>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</si>
  <si>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</si>
  <si>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</si>
  <si>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</si>
  <si>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</si>
  <si>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</si>
  <si>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</si>
  <si>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</si>
  <si>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</si>
  <si>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</si>
  <si>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</si>
  <si>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</si>
  <si>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</si>
  <si>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</si>
  <si>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</si>
  <si>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</si>
  <si>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</si>
  <si>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</si>
  <si>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</si>
  <si>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</si>
  <si>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</si>
  <si>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</si>
  <si>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</si>
  <si>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</si>
  <si>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</si>
  <si>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</si>
  <si>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</si>
  <si>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</si>
  <si>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</si>
  <si>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</si>
  <si>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</si>
  <si>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</si>
  <si>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</si>
  <si>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</si>
  <si>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</si>
  <si>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</si>
  <si>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</si>
  <si>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</si>
  <si>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</si>
  <si>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</si>
  <si>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</si>
  <si>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</si>
  <si>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</si>
  <si>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</si>
  <si>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</si>
  <si>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</si>
  <si>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</si>
  <si>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</si>
  <si>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</si>
  <si>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</si>
  <si>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</si>
  <si>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</si>
  <si>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</si>
  <si>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</si>
  <si>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</si>
  <si>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</si>
  <si>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</si>
  <si>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</si>
  <si>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</si>
  <si>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</si>
  <si>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</si>
  <si>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</si>
  <si>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</si>
  <si>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</si>
  <si>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</si>
  <si>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</si>
  <si>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</si>
  <si>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</si>
  <si>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</si>
  <si>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</si>
  <si>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</si>
  <si>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</si>
  <si>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</si>
  <si>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</si>
  <si>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</si>
  <si>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</si>
  <si>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</si>
  <si>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</si>
  <si>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</si>
  <si>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</si>
  <si>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</si>
  <si>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</si>
  <si>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</si>
  <si>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</si>
  <si>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</si>
  <si>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</si>
  <si>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</si>
  <si>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</si>
  <si>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</si>
  <si>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</si>
  <si>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</si>
  <si>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</si>
  <si>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</si>
  <si>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</si>
  <si>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</si>
  <si>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</si>
  <si>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</si>
  <si>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</si>
  <si>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</si>
  <si>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</si>
  <si>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</si>
  <si>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</si>
  <si>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</si>
  <si>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</si>
  <si>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</si>
  <si>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</si>
  <si>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</si>
  <si>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</si>
  <si>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</si>
  <si>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</si>
  <si>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</si>
  <si>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</si>
  <si>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</si>
  <si>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</si>
  <si>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</si>
  <si>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</si>
  <si>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</si>
  <si>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</si>
  <si>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</si>
  <si>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</si>
  <si>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</si>
  <si>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</si>
  <si>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</si>
  <si>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</si>
  <si>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</si>
  <si>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</si>
  <si>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</si>
  <si>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</si>
  <si>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</si>
  <si>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</si>
  <si>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</si>
  <si>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</si>
  <si>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</si>
  <si>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</si>
  <si>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</si>
  <si>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</si>
  <si>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</si>
  <si>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</si>
  <si>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</si>
  <si>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</si>
  <si>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</si>
  <si>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</si>
  <si>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</si>
  <si>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</si>
  <si>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</si>
  <si>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</si>
  <si>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</si>
  <si>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</si>
  <si>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</si>
  <si>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</si>
  <si>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</si>
  <si>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</si>
  <si>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</si>
  <si>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</si>
  <si>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</si>
  <si>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</si>
  <si>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</si>
  <si>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</si>
  <si>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</si>
  <si>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</si>
  <si>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</si>
  <si>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</si>
  <si>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</si>
  <si>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</si>
  <si>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</si>
  <si>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</si>
  <si>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</si>
  <si>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</si>
  <si>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</si>
  <si>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</si>
  <si>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</si>
  <si>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</si>
  <si>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</si>
  <si>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</si>
  <si>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</si>
  <si>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</si>
  <si>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</si>
  <si>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</si>
  <si>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</si>
  <si>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</si>
  <si>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</si>
  <si>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</si>
  <si>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</si>
  <si>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</si>
  <si>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</si>
  <si>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</si>
  <si>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</si>
  <si>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</si>
  <si>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</si>
  <si>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</si>
  <si>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</si>
  <si>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</si>
  <si>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</si>
  <si>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</si>
  <si>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</si>
  <si>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</si>
  <si>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</si>
  <si>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</si>
  <si>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</si>
  <si>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</si>
  <si>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</si>
  <si>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</si>
  <si>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</si>
  <si>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</si>
  <si>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</si>
  <si>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</si>
  <si>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</si>
  <si>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</si>
  <si>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</si>
  <si>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</si>
  <si>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</si>
  <si>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</si>
  <si>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</si>
  <si>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</si>
  <si>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</si>
  <si>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</si>
  <si>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</si>
  <si>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</si>
  <si>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</si>
  <si>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</si>
  <si>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</si>
  <si>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</si>
  <si>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</si>
  <si>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</si>
  <si>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</si>
  <si>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</si>
  <si>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</si>
  <si>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</si>
  <si>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</si>
  <si>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</si>
  <si>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</si>
  <si>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</si>
  <si>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</si>
  <si>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</si>
  <si>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</si>
  <si>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</si>
  <si>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</si>
  <si>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</si>
  <si>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</si>
  <si>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</si>
  <si>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</si>
  <si>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</si>
  <si>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</si>
  <si>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</si>
  <si>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</si>
  <si>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</si>
  <si>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</si>
  <si>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</si>
  <si>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</si>
  <si>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</si>
  <si>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</si>
  <si>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</si>
  <si>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</si>
  <si>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</si>
  <si>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</si>
  <si>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</si>
  <si>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</si>
  <si>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</si>
  <si>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</si>
  <si>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</si>
  <si>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</si>
  <si>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</si>
  <si>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</si>
  <si>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</si>
  <si>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</si>
  <si>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</si>
  <si>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</si>
  <si>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</si>
  <si>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</si>
  <si>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</si>
  <si>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</si>
  <si>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</si>
  <si>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</si>
  <si>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</si>
  <si>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</si>
  <si>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</si>
  <si>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</si>
  <si>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</si>
  <si>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</si>
  <si>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</si>
  <si>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</si>
  <si>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</si>
  <si>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</si>
  <si>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</si>
  <si>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</si>
  <si>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</si>
  <si>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</si>
  <si>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</si>
  <si>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</si>
  <si>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</si>
  <si>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</si>
  <si>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</si>
  <si>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</si>
  <si>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</si>
  <si>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</si>
  <si>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</si>
  <si>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</si>
  <si>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</si>
  <si>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</si>
  <si>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</si>
  <si>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</si>
  <si>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</si>
  <si>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</si>
  <si>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</si>
  <si>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</si>
  <si>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</si>
  <si>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</si>
  <si>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</si>
  <si>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</si>
  <si>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</si>
  <si>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</si>
  <si>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</si>
  <si>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</si>
  <si>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</si>
  <si>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</si>
  <si>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</si>
  <si>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</si>
  <si>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</si>
  <si>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</si>
  <si>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</si>
  <si>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</si>
  <si>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</si>
  <si>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</si>
  <si>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</si>
  <si>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</si>
  <si>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</si>
  <si>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</si>
  <si>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</si>
  <si>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</si>
  <si>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</si>
  <si>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</si>
  <si>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</si>
  <si>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</si>
  <si>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</si>
  <si>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</si>
  <si>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</si>
  <si>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</si>
  <si>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</si>
  <si>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</si>
  <si>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</si>
  <si>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</si>
  <si>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</si>
  <si>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</si>
  <si>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</si>
  <si>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</si>
  <si>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</si>
  <si>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</si>
  <si>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</si>
  <si>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</si>
  <si>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</si>
  <si>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</si>
  <si>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</si>
  <si>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</si>
  <si>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</si>
  <si>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</si>
  <si>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</si>
  <si>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</si>
  <si>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</si>
  <si>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</si>
  <si>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</si>
  <si>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</si>
  <si>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</si>
  <si>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</si>
  <si>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</si>
  <si>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</si>
  <si>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</si>
  <si>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</si>
  <si>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</si>
  <si>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</si>
  <si>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</si>
  <si>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</si>
  <si>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</si>
  <si>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</si>
  <si>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</si>
  <si>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</si>
  <si>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</si>
  <si>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</si>
  <si>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</si>
  <si>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</si>
  <si>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</si>
  <si>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</si>
  <si>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</si>
  <si>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</si>
  <si>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</si>
  <si>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</si>
  <si>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</si>
  <si>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</si>
  <si>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</si>
  <si>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</si>
  <si>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</si>
  <si>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</si>
  <si>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</si>
  <si>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</si>
  <si>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</si>
  <si>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</si>
  <si>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</si>
  <si>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</si>
  <si>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</si>
  <si>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</si>
  <si>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</si>
  <si>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</si>
  <si>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</si>
  <si>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</si>
  <si>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</si>
  <si>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</si>
  <si>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</si>
  <si>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</si>
  <si>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</si>
  <si>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</si>
  <si>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</si>
  <si>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</si>
  <si>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</si>
  <si>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</si>
  <si>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</si>
  <si>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</si>
  <si>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</si>
  <si>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</si>
  <si>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</si>
  <si>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</si>
  <si>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</si>
  <si>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</si>
  <si>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</si>
  <si>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</si>
  <si>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</si>
  <si>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</si>
  <si>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</si>
  <si>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</si>
  <si>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</si>
  <si>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</si>
  <si>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</si>
  <si>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</si>
  <si>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</si>
  <si>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</si>
  <si>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</si>
  <si>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</si>
  <si>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</si>
  <si>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</si>
  <si>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</si>
  <si>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</si>
  <si>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</si>
  <si>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</si>
  <si>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</si>
  <si>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</si>
  <si>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</si>
  <si>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</si>
  <si>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</si>
  <si>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</si>
  <si>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</si>
  <si>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</si>
  <si>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</si>
  <si>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</si>
  <si>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</si>
  <si>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</si>
  <si>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</si>
  <si>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</si>
  <si>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</si>
  <si>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</si>
  <si>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</si>
  <si>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</si>
  <si>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</si>
  <si>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</si>
  <si>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</si>
  <si>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</si>
  <si>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</si>
  <si>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</si>
  <si>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</si>
  <si>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</si>
  <si>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</si>
  <si>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</si>
  <si>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</si>
  <si>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</si>
  <si>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</si>
  <si>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</si>
  <si>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</si>
  <si>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</si>
  <si>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</si>
  <si>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</si>
  <si>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</si>
  <si>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</si>
  <si>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</si>
  <si>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</si>
  <si>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</si>
  <si>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</si>
  <si>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</si>
  <si>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</si>
  <si>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</si>
  <si>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</si>
  <si>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</si>
  <si>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</si>
  <si>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</si>
  <si>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</si>
  <si>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</si>
  <si>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</si>
  <si>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</si>
  <si>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</si>
  <si>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</si>
  <si>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</si>
  <si>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</si>
  <si>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</si>
  <si>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</si>
  <si>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</si>
  <si>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</si>
  <si>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</si>
  <si>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</si>
  <si>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</si>
  <si>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</si>
  <si>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</si>
  <si>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</si>
  <si>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</si>
  <si>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</si>
  <si>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</si>
  <si>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</si>
  <si>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</si>
  <si>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</si>
  <si>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</si>
  <si>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</si>
  <si>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</si>
  <si>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</si>
  <si>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</si>
  <si>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</si>
  <si>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</si>
  <si>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</si>
  <si>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</si>
  <si>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</si>
  <si>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</si>
  <si>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</si>
  <si>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</si>
  <si>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</si>
  <si>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</si>
  <si>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</si>
  <si>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</si>
  <si>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</si>
  <si>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</si>
  <si>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</si>
  <si>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</si>
  <si>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</si>
  <si>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</si>
  <si>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</si>
  <si>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</si>
  <si>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</si>
  <si>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</si>
  <si>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</si>
  <si>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</si>
  <si>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</si>
  <si>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</si>
  <si>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</si>
  <si>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</si>
  <si>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</si>
  <si>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</si>
  <si>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</si>
  <si>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</si>
  <si>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</si>
  <si>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</si>
  <si>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</si>
  <si>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</si>
  <si>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</si>
  <si>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</si>
  <si>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</si>
  <si>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</si>
  <si>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</si>
  <si>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</si>
  <si>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</si>
  <si>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</si>
  <si>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</si>
  <si>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</si>
  <si>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</si>
  <si>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</si>
  <si>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</si>
  <si>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</si>
  <si>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</si>
  <si>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</si>
  <si>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</si>
  <si>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</si>
  <si>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</si>
  <si>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</si>
  <si>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</si>
  <si>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</si>
  <si>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</si>
  <si>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</si>
  <si>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</si>
  <si>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</si>
  <si>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</si>
  <si>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</si>
  <si>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</si>
  <si>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</si>
  <si>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</si>
  <si>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</si>
  <si>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</si>
  <si>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</si>
  <si>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</si>
  <si>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</si>
  <si>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</si>
  <si>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</si>
  <si>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</si>
  <si>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</si>
  <si>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</si>
  <si>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</si>
  <si>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</si>
  <si>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</si>
  <si>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</si>
  <si>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</si>
  <si>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</si>
  <si>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</si>
  <si>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</si>
  <si>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</si>
  <si>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</si>
  <si>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</si>
  <si>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</si>
  <si>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</si>
  <si>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</si>
  <si>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</si>
  <si>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</si>
  <si>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</si>
  <si>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</si>
  <si>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</si>
  <si>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</si>
  <si>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</si>
  <si>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</si>
  <si>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</si>
  <si>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</si>
  <si>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</si>
  <si>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</si>
  <si>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</si>
  <si>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</si>
  <si>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</si>
  <si>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</si>
  <si>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</si>
  <si>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</si>
  <si>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</si>
  <si>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</si>
  <si>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</si>
  <si>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</si>
  <si>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</si>
  <si>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</si>
  <si>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</si>
  <si>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</si>
  <si>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</si>
  <si>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</si>
  <si>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</si>
  <si>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</si>
  <si>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</si>
  <si>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</si>
  <si>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</si>
  <si>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</si>
  <si>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</si>
  <si>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</si>
  <si>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</si>
  <si>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</si>
  <si>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</si>
  <si>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</si>
  <si>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</si>
  <si>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</si>
  <si>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</si>
  <si>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</si>
  <si>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</si>
  <si>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</si>
  <si>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</si>
  <si>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</si>
  <si>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</si>
  <si>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</si>
  <si>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</si>
  <si>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</si>
  <si>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</si>
  <si>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</si>
  <si>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</si>
  <si>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</si>
  <si>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</si>
  <si>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</si>
  <si>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</si>
  <si>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</si>
  <si>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</si>
  <si>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</si>
  <si>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</si>
  <si>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</si>
  <si>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</si>
  <si>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</si>
  <si>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</si>
  <si>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</si>
  <si>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</si>
  <si>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</si>
  <si>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</si>
  <si>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</si>
  <si>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</si>
  <si>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</si>
  <si>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</si>
  <si>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</si>
  <si>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</si>
  <si>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</si>
  <si>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</si>
  <si>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</si>
  <si>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</si>
  <si>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</si>
  <si>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</si>
  <si>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</si>
  <si>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</si>
  <si>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</si>
  <si>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</si>
  <si>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</si>
  <si>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</si>
  <si>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</si>
  <si>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</si>
  <si>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</si>
  <si>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</si>
  <si>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</si>
  <si>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</si>
  <si>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</si>
  <si>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</si>
  <si>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</si>
  <si>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</si>
  <si>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</si>
  <si>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</si>
  <si>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</si>
  <si>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</si>
  <si>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</si>
  <si>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</si>
  <si>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</si>
  <si>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</si>
  <si>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</si>
  <si>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</si>
  <si>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</si>
  <si>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</si>
  <si>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</si>
  <si>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</si>
  <si>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</si>
  <si>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</si>
  <si>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</si>
  <si>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</si>
  <si>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</si>
  <si>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</si>
  <si>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</si>
  <si>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</si>
  <si>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</si>
  <si>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</si>
  <si>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</si>
  <si>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</si>
  <si>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</si>
  <si>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</si>
  <si>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</si>
  <si>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</si>
  <si>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</si>
  <si>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</si>
  <si>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</si>
  <si>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</si>
  <si>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</si>
  <si>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</si>
  <si>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</si>
  <si>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</si>
  <si>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</si>
  <si>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</si>
  <si>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</si>
  <si>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</si>
  <si>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</si>
  <si>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</si>
  <si>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</si>
  <si>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</si>
  <si>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</si>
  <si>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</si>
  <si>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</si>
  <si>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</si>
  <si>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</si>
  <si>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</si>
  <si>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</si>
  <si>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</si>
  <si>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</si>
  <si>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</si>
  <si>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</si>
  <si>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</si>
  <si>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</si>
  <si>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</si>
  <si>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</si>
  <si>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</si>
  <si>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</si>
  <si>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</si>
  <si>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</si>
  <si>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</si>
  <si>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</si>
  <si>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</si>
  <si>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</si>
  <si>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</si>
  <si>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</si>
  <si>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</si>
  <si>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</si>
  <si>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</si>
  <si>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</si>
  <si>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</si>
  <si>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</si>
  <si>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</si>
  <si>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</si>
  <si>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</si>
  <si>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</si>
  <si>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</si>
  <si>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</si>
  <si>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</si>
  <si>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</si>
  <si>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</si>
  <si>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</si>
  <si>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</si>
  <si>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</si>
  <si>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</si>
  <si>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</si>
  <si>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</si>
  <si>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</si>
  <si>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</si>
  <si>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</si>
  <si>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</si>
  <si>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</si>
  <si>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</si>
  <si>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</si>
  <si>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</si>
  <si>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</si>
  <si>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</si>
  <si>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</si>
  <si>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</si>
  <si>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</si>
  <si>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</si>
  <si>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</si>
  <si>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</si>
  <si>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</si>
  <si>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</si>
  <si>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</si>
  <si>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</si>
  <si>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</si>
  <si>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</si>
  <si>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</si>
  <si>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</si>
  <si>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</si>
  <si>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</si>
  <si>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</si>
  <si>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</si>
  <si>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</si>
  <si>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</si>
  <si>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</si>
  <si>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</si>
  <si>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</si>
  <si>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</si>
  <si>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</si>
  <si>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</si>
  <si>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</si>
  <si>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</si>
  <si>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</si>
  <si>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</si>
  <si>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</si>
  <si>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</si>
  <si>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</si>
  <si>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</si>
  <si>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</si>
  <si>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</si>
  <si>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</si>
  <si>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</si>
  <si>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</si>
  <si>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</si>
  <si>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</si>
  <si>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</si>
  <si>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</si>
  <si>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</si>
  <si>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</si>
  <si>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</si>
  <si>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</si>
  <si>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</si>
  <si>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</si>
  <si>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</si>
  <si>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</si>
  <si>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</si>
  <si>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</si>
  <si>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</si>
  <si>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</si>
  <si>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</si>
  <si>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</si>
  <si>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</si>
  <si>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</si>
  <si>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</si>
  <si>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</si>
  <si>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</si>
  <si>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</si>
  <si>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</si>
  <si>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</si>
  <si>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</si>
  <si>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</si>
  <si>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</si>
  <si>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</si>
  <si>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</si>
  <si>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</si>
  <si>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</si>
  <si>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</si>
  <si>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</si>
  <si>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</si>
  <si>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</si>
  <si>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</si>
  <si>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</si>
  <si>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</si>
  <si>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</si>
  <si>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</si>
  <si>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</si>
  <si>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</si>
  <si>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</si>
  <si>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</si>
  <si>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</si>
  <si>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</si>
  <si>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</si>
  <si>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</si>
  <si>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</si>
  <si>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</si>
  <si>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</si>
  <si>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</si>
  <si>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</si>
  <si>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</si>
  <si>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</si>
  <si>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</si>
  <si>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</si>
  <si>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</si>
  <si>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</si>
  <si>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</si>
  <si>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</si>
  <si>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</si>
  <si>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</si>
  <si>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</si>
  <si>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</si>
  <si>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</si>
  <si>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</si>
  <si>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</si>
  <si>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</si>
  <si>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</si>
  <si>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</si>
  <si>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</si>
  <si>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</si>
  <si>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</si>
  <si>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</si>
  <si>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</si>
  <si>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</si>
  <si>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</si>
  <si>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</si>
  <si>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</si>
  <si>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</si>
  <si>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</si>
  <si>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</si>
  <si>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</si>
  <si>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</si>
  <si>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</si>
  <si>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</si>
  <si>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</si>
  <si>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</si>
  <si>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</si>
  <si>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</si>
  <si>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</si>
  <si>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</si>
  <si>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</si>
  <si>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</si>
  <si>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</si>
  <si>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</si>
  <si>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</si>
  <si>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</si>
  <si>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</si>
  <si>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</si>
  <si>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</si>
  <si>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</si>
  <si>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</si>
  <si>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</si>
  <si>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</si>
  <si>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</si>
  <si>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</si>
  <si>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</si>
  <si>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</si>
  <si>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</si>
  <si>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</si>
  <si>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</si>
  <si>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</si>
  <si>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</si>
  <si>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</si>
  <si>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</si>
  <si>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</si>
  <si>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</si>
  <si>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</si>
  <si>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</si>
  <si>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</si>
  <si>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</si>
  <si>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</si>
  <si>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</si>
  <si>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</si>
  <si>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</si>
  <si>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</si>
  <si>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</si>
  <si>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</si>
  <si>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</si>
  <si>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</si>
  <si>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</si>
  <si>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</si>
  <si>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</si>
  <si>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</si>
  <si>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</si>
  <si>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</si>
  <si>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</si>
  <si>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</si>
  <si>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</si>
  <si>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</si>
  <si>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</si>
  <si>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</si>
  <si>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</si>
  <si>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</si>
  <si>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</si>
  <si>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</si>
  <si>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</si>
  <si>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</si>
  <si>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</si>
  <si>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</si>
  <si>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</si>
  <si>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</si>
  <si>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</si>
  <si>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</si>
  <si>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</si>
  <si>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</si>
  <si>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</si>
  <si>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</si>
  <si>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</si>
  <si>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</si>
  <si>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</si>
  <si>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</si>
  <si>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</si>
  <si>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</si>
  <si>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</si>
  <si>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</si>
  <si>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</si>
  <si>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</si>
  <si>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</si>
  <si>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</si>
  <si>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</si>
  <si>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</si>
  <si>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</si>
  <si>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</si>
  <si>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</si>
  <si>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</si>
  <si>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</si>
  <si>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</si>
  <si>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</si>
  <si>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</si>
  <si>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</si>
  <si>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</si>
  <si>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</si>
  <si>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</si>
  <si>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</si>
  <si>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</si>
  <si>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</si>
  <si>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</si>
  <si>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</si>
  <si>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</si>
  <si>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</si>
  <si>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</si>
  <si>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</si>
  <si>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</si>
  <si>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</si>
  <si>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</si>
  <si>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</si>
  <si>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</si>
  <si>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</si>
  <si>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</si>
  <si>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</si>
  <si>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</si>
  <si>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</si>
  <si>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</si>
  <si>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</si>
  <si>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</si>
  <si>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</si>
  <si>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</si>
  <si>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</si>
  <si>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</si>
  <si>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</si>
  <si>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</si>
  <si>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</si>
  <si>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</si>
  <si>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</si>
  <si>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</si>
  <si>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</si>
  <si>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</si>
  <si>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</si>
  <si>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</si>
  <si>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</si>
  <si>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</si>
  <si>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</si>
  <si>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</si>
  <si>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</si>
  <si>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</si>
  <si>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</si>
  <si>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</si>
  <si>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</si>
  <si>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</si>
  <si>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</si>
  <si>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</si>
  <si>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</si>
  <si>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</si>
  <si>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</si>
  <si>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</si>
  <si>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</si>
  <si>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</si>
  <si>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</si>
  <si>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</si>
  <si>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</si>
  <si>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</si>
  <si>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</si>
  <si>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</si>
  <si>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</si>
  <si>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</si>
  <si>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</si>
  <si>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</si>
  <si>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</si>
  <si>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</si>
  <si>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</si>
  <si>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</si>
  <si>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</si>
  <si>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</si>
  <si>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</si>
  <si>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</si>
  <si>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</si>
  <si>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</si>
  <si>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</si>
  <si>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</si>
  <si>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</si>
  <si>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</si>
  <si>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</si>
  <si>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</si>
  <si>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</si>
  <si>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</si>
  <si>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</si>
  <si>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</si>
  <si>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</si>
  <si>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</si>
  <si>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</si>
  <si>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</si>
  <si>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</si>
  <si>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</si>
  <si>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</si>
  <si>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</si>
  <si>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</si>
  <si>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</si>
  <si>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</si>
  <si>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</si>
  <si>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</si>
  <si>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</si>
  <si>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</si>
  <si>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</si>
  <si>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</si>
  <si>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</si>
  <si>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</si>
  <si>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</si>
  <si>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</si>
  <si>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</si>
  <si>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</si>
  <si>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</si>
  <si>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</si>
  <si>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</si>
  <si>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</si>
  <si>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</si>
  <si>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</si>
  <si>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</si>
  <si>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</si>
  <si>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</si>
  <si>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</si>
  <si>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</si>
  <si>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</si>
  <si>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</si>
  <si>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</si>
  <si>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</si>
  <si>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</si>
  <si>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</si>
  <si>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</si>
  <si>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</si>
  <si>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</si>
  <si>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</si>
  <si>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</si>
  <si>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</si>
  <si>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</si>
  <si>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</si>
  <si>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</si>
  <si>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</si>
  <si>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</si>
  <si>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</si>
  <si>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</si>
  <si>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</si>
  <si>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</si>
  <si>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</si>
  <si>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</si>
  <si>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</si>
  <si>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</si>
  <si>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</si>
  <si>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</si>
  <si>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</si>
  <si>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</si>
  <si>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</si>
  <si>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</si>
  <si>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</si>
  <si>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</si>
  <si>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</si>
  <si>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</si>
  <si>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</si>
  <si>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</si>
  <si>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</si>
  <si>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</si>
  <si>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</si>
  <si>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</si>
  <si>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</si>
  <si>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</si>
  <si>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</si>
  <si>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</si>
  <si>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</si>
  <si>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</si>
  <si>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</si>
  <si>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</si>
  <si>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</si>
  <si>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</si>
  <si>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</si>
  <si>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</si>
  <si>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</si>
  <si>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</si>
  <si>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</si>
  <si>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</si>
  <si>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</si>
  <si>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</si>
  <si>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</si>
  <si>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</si>
  <si>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</si>
  <si>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</si>
  <si>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</si>
  <si>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</si>
  <si>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</si>
  <si>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</si>
  <si>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</si>
  <si>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</si>
  <si>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</si>
  <si>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</si>
  <si>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</si>
  <si>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</si>
  <si>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</si>
  <si>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</si>
  <si>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</si>
  <si>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</si>
  <si>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</si>
  <si>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</si>
  <si>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</si>
  <si>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</si>
  <si>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</si>
  <si>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</si>
  <si>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</si>
  <si>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</si>
  <si>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</si>
  <si>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</si>
  <si>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</si>
  <si>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</si>
  <si>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</si>
  <si>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</si>
  <si>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</si>
  <si>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</si>
  <si>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</si>
  <si>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</si>
  <si>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</si>
  <si>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</si>
  <si>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</si>
  <si>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</si>
  <si>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</si>
  <si>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</si>
  <si>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</si>
  <si>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</si>
  <si>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</si>
  <si>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</si>
  <si>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</si>
  <si>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</si>
  <si>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</si>
  <si>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</si>
  <si>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</si>
  <si>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</si>
  <si>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</si>
  <si>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</si>
  <si>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</si>
  <si>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</si>
  <si>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</si>
  <si>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</si>
  <si>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</si>
  <si>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</si>
  <si>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</si>
  <si>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</si>
  <si>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</si>
  <si>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</si>
  <si>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</si>
  <si>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</si>
  <si>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</si>
  <si>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</si>
  <si>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</si>
  <si>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</si>
  <si>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</si>
  <si>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</si>
  <si>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</si>
  <si>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</si>
  <si>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</si>
  <si>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</si>
  <si>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</si>
  <si>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</si>
  <si>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</si>
  <si>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</si>
  <si>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</si>
  <si>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</si>
  <si>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</si>
  <si>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</si>
  <si>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</si>
  <si>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</si>
  <si>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</si>
  <si>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</si>
  <si>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</si>
  <si>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</si>
  <si>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</si>
  <si>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</si>
  <si>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</si>
  <si>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</si>
  <si>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</si>
  <si>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</si>
  <si>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</si>
  <si>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</si>
  <si>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</si>
  <si>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</si>
  <si>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</si>
  <si>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</si>
  <si>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</si>
  <si>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</si>
  <si>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</si>
  <si>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</si>
  <si>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</si>
  <si>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</si>
  <si>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</si>
  <si>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</si>
  <si>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</si>
  <si>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</si>
  <si>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</si>
  <si>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</si>
  <si>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</si>
  <si>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</si>
  <si>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</si>
  <si>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</si>
  <si>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</si>
  <si>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</si>
  <si>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</si>
  <si>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</si>
  <si>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</si>
  <si>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</si>
  <si>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</si>
  <si>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</si>
  <si>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</si>
  <si>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</si>
  <si>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</si>
  <si>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</si>
  <si>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</si>
  <si>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</si>
  <si>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</si>
  <si>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</si>
  <si>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</si>
  <si>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</si>
  <si>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</si>
  <si>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</si>
  <si>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</si>
  <si>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</si>
  <si>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</si>
  <si>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</si>
  <si>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</si>
  <si>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</si>
  <si>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</si>
  <si>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</si>
  <si>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</si>
  <si>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</si>
  <si>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</si>
  <si>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</si>
  <si>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</si>
  <si>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</si>
  <si>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</si>
  <si>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</si>
  <si>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</si>
  <si>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</si>
  <si>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</si>
  <si>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</si>
  <si>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</si>
  <si>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</si>
  <si>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</si>
  <si>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</si>
  <si>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</si>
  <si>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</si>
  <si>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</si>
  <si>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</si>
  <si>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</si>
  <si>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</si>
  <si>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</si>
  <si>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</si>
  <si>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</si>
  <si>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</si>
  <si>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</si>
  <si>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</si>
  <si>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</si>
  <si>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</si>
  <si>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</si>
  <si>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</si>
  <si>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</si>
  <si>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</si>
  <si>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</si>
  <si>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</si>
  <si>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</si>
  <si>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</si>
  <si>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</si>
  <si>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</si>
  <si>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</si>
  <si>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</si>
  <si>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</si>
  <si>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</si>
  <si>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</si>
  <si>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</si>
  <si>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</si>
  <si>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</si>
  <si>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</si>
  <si>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</si>
  <si>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</si>
  <si>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</si>
  <si>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</si>
  <si>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</si>
  <si>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</si>
  <si>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</si>
  <si>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</si>
  <si>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</si>
  <si>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</si>
  <si>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</si>
  <si>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</si>
  <si>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</si>
  <si>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</si>
  <si>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</si>
  <si>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</si>
  <si>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</si>
  <si>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</si>
  <si>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</si>
  <si>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</si>
  <si>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</si>
  <si>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</si>
  <si>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</si>
  <si>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</si>
  <si>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</si>
  <si>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</si>
  <si>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</si>
  <si>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</si>
  <si>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</si>
  <si>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</si>
  <si>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</si>
  <si>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</si>
  <si>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</si>
  <si>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</si>
  <si>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</si>
  <si>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</si>
  <si>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</si>
  <si>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</si>
  <si>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</si>
  <si>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</si>
  <si>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</si>
  <si>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</si>
  <si>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</si>
  <si>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</si>
  <si>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</si>
  <si>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</si>
  <si>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</si>
  <si>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</si>
  <si>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</si>
  <si>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</si>
  <si>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</si>
  <si>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</si>
  <si>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</si>
  <si>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</si>
  <si>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</si>
  <si>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</si>
  <si>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</si>
  <si>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</si>
  <si>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</si>
  <si>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</si>
  <si>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</si>
  <si>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</si>
  <si>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</si>
  <si>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</si>
  <si>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</si>
  <si>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</si>
  <si>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</si>
  <si>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</si>
  <si>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</si>
  <si>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</si>
  <si>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</si>
  <si>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</si>
  <si>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</si>
  <si>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</si>
  <si>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</si>
  <si>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</si>
  <si>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</si>
  <si>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</si>
  <si>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</si>
  <si>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</si>
  <si>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</si>
  <si>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</si>
  <si>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</si>
  <si>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</si>
  <si>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</si>
  <si>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</si>
  <si>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</si>
  <si>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</si>
  <si>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</si>
  <si>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</si>
  <si>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</si>
  <si>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</si>
  <si>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</si>
  <si>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</si>
  <si>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</si>
  <si>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</si>
  <si>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</si>
  <si>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</si>
  <si>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</si>
  <si>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</si>
  <si>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</si>
  <si>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</si>
  <si>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</si>
  <si>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</si>
  <si>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</si>
  <si>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</si>
  <si>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</si>
  <si>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</si>
  <si>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</si>
  <si>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</si>
  <si>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</si>
  <si>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</si>
  <si>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</si>
  <si>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</si>
  <si>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</si>
  <si>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</si>
  <si>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</si>
  <si>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</si>
  <si>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</si>
  <si>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</si>
  <si>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</si>
  <si>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</si>
  <si>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</si>
  <si>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</si>
  <si>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</si>
  <si>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</si>
  <si>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</si>
  <si>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</si>
  <si>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</si>
  <si>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</si>
  <si>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</si>
  <si>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</si>
  <si>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</si>
  <si>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</si>
  <si>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</si>
  <si>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</si>
  <si>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</si>
  <si>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</si>
  <si>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</si>
  <si>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</si>
  <si>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</si>
  <si>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</si>
  <si>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</si>
  <si>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</si>
  <si>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</si>
  <si>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</si>
  <si>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</si>
  <si>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</si>
  <si>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</si>
  <si>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</si>
  <si>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</si>
  <si>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</si>
  <si>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</si>
  <si>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</si>
  <si>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</si>
  <si>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</si>
  <si>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</si>
  <si>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</si>
  <si>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</si>
  <si>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</si>
  <si>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</si>
  <si>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</si>
  <si>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</si>
  <si>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</si>
  <si>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</si>
  <si>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</si>
  <si>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</si>
  <si>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</si>
  <si>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</si>
  <si>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</si>
  <si>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</si>
  <si>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</si>
  <si>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</si>
  <si>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</si>
  <si>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</si>
  <si>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</si>
  <si>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</si>
  <si>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</si>
  <si>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</si>
  <si>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</si>
  <si>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</si>
  <si>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</si>
  <si>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</si>
  <si>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</si>
  <si>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</si>
  <si>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</si>
  <si>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</si>
  <si>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</si>
  <si>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</si>
  <si>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</si>
  <si>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</si>
  <si>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</si>
  <si>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</si>
  <si>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</si>
  <si>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</si>
  <si>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</si>
  <si>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</si>
  <si>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</si>
  <si>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</si>
  <si>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</si>
  <si>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</si>
  <si>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</si>
  <si>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</si>
  <si>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</si>
  <si>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</si>
  <si>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</si>
  <si>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</si>
  <si>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</si>
  <si>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</si>
  <si>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</si>
  <si>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</si>
  <si>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</si>
  <si>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</si>
  <si>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</si>
  <si>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</si>
  <si>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</si>
  <si>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</si>
  <si>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</si>
  <si>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</si>
  <si>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</si>
  <si>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</si>
  <si>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</si>
  <si>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</si>
  <si>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</si>
  <si>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</si>
  <si>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</si>
  <si>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</si>
  <si>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</si>
  <si>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</si>
  <si>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</si>
  <si>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</si>
  <si>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</si>
  <si>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</si>
  <si>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</si>
  <si>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</si>
  <si>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</si>
  <si>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</si>
  <si>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</si>
  <si>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</si>
  <si>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</si>
  <si>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</si>
  <si>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</si>
  <si>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</si>
  <si>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</si>
  <si>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</si>
  <si>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</si>
  <si>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</si>
  <si>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</si>
  <si>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</si>
  <si>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</si>
  <si>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</si>
  <si>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</si>
  <si>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</si>
  <si>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</si>
  <si>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</si>
  <si>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</si>
  <si>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</si>
  <si>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</si>
  <si>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</si>
  <si>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</si>
  <si>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</si>
  <si>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</si>
  <si>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</si>
  <si>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</si>
  <si>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</si>
  <si>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</si>
  <si>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</si>
  <si>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</si>
  <si>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</si>
  <si>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</si>
  <si>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</si>
  <si>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</si>
  <si>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</si>
  <si>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</si>
  <si>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</si>
  <si>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</si>
  <si>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</si>
  <si>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</si>
  <si>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</si>
  <si>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</si>
  <si>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</si>
  <si>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</si>
  <si>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</si>
  <si>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</si>
  <si>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</si>
  <si>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</si>
  <si>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</si>
  <si>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</si>
  <si>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</si>
  <si>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</si>
  <si>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</si>
  <si>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</si>
  <si>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</si>
  <si>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</si>
  <si>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</si>
  <si>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</si>
  <si>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</si>
  <si>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</si>
  <si>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</si>
  <si>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</si>
  <si>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</si>
  <si>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</si>
  <si>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</si>
  <si>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</si>
  <si>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</si>
  <si>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</si>
  <si>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</si>
  <si>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</si>
  <si>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</si>
  <si>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</si>
  <si>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</si>
  <si>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</si>
  <si>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</si>
  <si>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</si>
  <si>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</si>
  <si>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</si>
  <si>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</si>
  <si>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</si>
  <si>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</si>
  <si>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</si>
  <si>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</si>
  <si>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</si>
  <si>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</si>
  <si>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</si>
  <si>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</si>
  <si>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</si>
  <si>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</si>
  <si>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</si>
  <si>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</si>
  <si>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</si>
  <si>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</si>
  <si>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</si>
  <si>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</si>
  <si>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</si>
  <si>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</si>
  <si>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</si>
  <si>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</si>
  <si>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</si>
  <si>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</si>
  <si>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</si>
  <si>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</si>
  <si>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</si>
  <si>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</si>
  <si>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</si>
  <si>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</si>
  <si>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</si>
  <si>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</si>
  <si>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</si>
  <si>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</si>
  <si>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</si>
  <si>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</si>
  <si>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</si>
  <si>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</si>
  <si>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</si>
  <si>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</si>
  <si>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</si>
  <si>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</si>
  <si>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</si>
  <si>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</si>
  <si>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</si>
  <si>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</si>
  <si>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</si>
  <si>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</si>
  <si>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</si>
  <si>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</si>
  <si>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</si>
  <si>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</si>
  <si>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</si>
  <si>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</si>
  <si>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</si>
  <si>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</si>
  <si>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</si>
  <si>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</si>
  <si>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</si>
  <si>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</si>
  <si>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</si>
  <si>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</si>
  <si>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</si>
  <si>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</si>
  <si>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</si>
  <si>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</si>
  <si>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</si>
  <si>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</si>
  <si>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</si>
  <si>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</si>
  <si>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</si>
  <si>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</si>
  <si>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</si>
  <si>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</si>
  <si>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</si>
  <si>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</si>
  <si>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</si>
  <si>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</si>
  <si>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</si>
  <si>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</si>
  <si>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</si>
  <si>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</si>
  <si>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</si>
  <si>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</si>
  <si>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</si>
  <si>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</si>
  <si>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</si>
  <si>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</si>
  <si>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</si>
  <si>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</si>
  <si>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</si>
  <si>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</si>
  <si>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</si>
  <si>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</si>
  <si>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</si>
  <si>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</si>
  <si>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</si>
  <si>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</si>
  <si>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</si>
  <si>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</si>
  <si>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</si>
  <si>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</si>
  <si>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</si>
  <si>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</si>
  <si>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</si>
  <si>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</si>
  <si>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</si>
  <si>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</si>
  <si>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</si>
  <si>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</si>
  <si>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</si>
  <si>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</si>
  <si>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</si>
  <si>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</si>
  <si>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</si>
  <si>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</si>
  <si>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</si>
  <si>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</si>
  <si>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</si>
  <si>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</si>
  <si>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</si>
  <si>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</si>
  <si>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</si>
  <si>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</si>
  <si>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</si>
  <si>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</si>
  <si>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</si>
  <si>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</si>
  <si>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</si>
  <si>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</si>
  <si>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</si>
  <si>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</si>
  <si>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</si>
  <si>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</si>
  <si>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</si>
  <si>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</si>
  <si>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</si>
  <si>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</si>
  <si>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</si>
  <si>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</si>
  <si>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</si>
  <si>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</si>
  <si>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</si>
  <si>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</si>
  <si>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</si>
  <si>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</si>
  <si>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</si>
  <si>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</si>
  <si>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</si>
  <si>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</si>
  <si>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</si>
  <si>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</si>
  <si>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</si>
  <si>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</si>
  <si>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</si>
  <si>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</si>
  <si>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</si>
  <si>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</si>
  <si>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</si>
  <si>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</si>
  <si>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</si>
  <si>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</si>
  <si>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</si>
  <si>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</si>
  <si>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</si>
  <si>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</si>
  <si>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</si>
  <si>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</si>
  <si>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</si>
  <si>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</si>
  <si>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</si>
  <si>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</si>
  <si>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</si>
  <si>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</si>
  <si>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</si>
  <si>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</si>
  <si>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</si>
  <si>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</si>
  <si>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</si>
  <si>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</si>
  <si>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</si>
  <si>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</si>
  <si>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</si>
  <si>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</si>
  <si>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</si>
  <si>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</si>
  <si>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</si>
  <si>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</si>
  <si>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</si>
  <si>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</si>
  <si>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</si>
  <si>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</si>
  <si>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</si>
  <si>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</si>
  <si>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</si>
  <si>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</si>
  <si>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</si>
  <si>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</si>
  <si>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</si>
  <si>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</si>
  <si>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</si>
  <si>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</si>
  <si>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</si>
  <si>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</si>
  <si>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</si>
  <si>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</si>
  <si>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</si>
  <si>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</si>
  <si>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</si>
  <si>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</si>
  <si>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</si>
  <si>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</si>
  <si>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</si>
  <si>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</si>
  <si>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</si>
  <si>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</si>
  <si>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</si>
  <si>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</si>
  <si>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</si>
  <si>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</si>
  <si>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</si>
  <si>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</si>
  <si>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</si>
  <si>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</si>
  <si>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</si>
  <si>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</si>
  <si>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</si>
  <si>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</si>
  <si>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</si>
  <si>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</si>
  <si>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</si>
  <si>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</si>
  <si>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</si>
  <si>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</si>
  <si>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</si>
  <si>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</si>
  <si>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</si>
  <si>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</si>
  <si>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</si>
  <si>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</si>
  <si>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</si>
  <si>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</si>
  <si>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</si>
  <si>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</si>
  <si>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</si>
  <si>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</si>
  <si>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</si>
  <si>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</si>
  <si>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</si>
  <si>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</si>
  <si>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</si>
  <si>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</si>
  <si>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</si>
  <si>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</si>
  <si>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</si>
  <si>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</si>
  <si>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</si>
  <si>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</si>
  <si>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</si>
  <si>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</si>
  <si>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</si>
  <si>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</si>
  <si>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</si>
  <si>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</si>
  <si>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</si>
  <si>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</si>
  <si>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</si>
  <si>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</si>
  <si>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</si>
  <si>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</si>
  <si>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</si>
  <si>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</si>
  <si>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</si>
  <si>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</si>
  <si>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</si>
  <si>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</si>
  <si>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</si>
  <si>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</si>
  <si>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</si>
  <si>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</si>
  <si>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</si>
  <si>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</si>
  <si>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</si>
  <si>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</si>
  <si>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</si>
  <si>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</si>
  <si>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</si>
  <si>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</si>
  <si>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</si>
  <si>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</si>
  <si>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</si>
  <si>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</si>
  <si>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</si>
  <si>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</si>
  <si>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</si>
  <si>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</si>
  <si>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</si>
  <si>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</si>
  <si>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</si>
  <si>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</si>
  <si>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</si>
  <si>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</si>
  <si>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</si>
  <si>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</si>
  <si>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</si>
  <si>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</si>
  <si>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</si>
  <si>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</si>
  <si>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</si>
  <si>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</si>
  <si>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</si>
  <si>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</si>
  <si>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</si>
  <si>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</si>
  <si>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</si>
  <si>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</si>
  <si>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</si>
  <si>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</si>
  <si>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</si>
  <si>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</si>
  <si>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</si>
  <si>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</si>
  <si>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</si>
  <si>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</si>
  <si>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</si>
  <si>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</si>
  <si>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</si>
  <si>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</si>
  <si>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</si>
  <si>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</si>
  <si>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</si>
  <si>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</si>
  <si>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</si>
  <si>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</si>
  <si>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</si>
  <si>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</si>
  <si>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</si>
  <si>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</si>
  <si>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</si>
  <si>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</si>
  <si>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</si>
  <si>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</si>
  <si>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</si>
  <si>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</si>
  <si>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</si>
  <si>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</si>
  <si>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</si>
  <si>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</si>
  <si>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</si>
  <si>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</si>
  <si>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</si>
  <si>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</si>
  <si>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</si>
  <si>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</si>
  <si>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</si>
  <si>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</si>
  <si>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</si>
  <si>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</si>
  <si>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</si>
  <si>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</si>
  <si>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</si>
  <si>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</si>
  <si>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</si>
  <si>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</si>
  <si>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</si>
  <si>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</si>
  <si>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</si>
  <si>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</si>
  <si>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</si>
  <si>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</si>
  <si>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</si>
  <si>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</si>
  <si>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</si>
  <si>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</si>
  <si>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</si>
  <si>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</si>
  <si>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</si>
  <si>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</si>
  <si>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</si>
  <si>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</si>
  <si>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</si>
  <si>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</si>
  <si>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</si>
  <si>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</si>
  <si>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</si>
  <si>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</si>
  <si>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</si>
  <si>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</si>
  <si>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</si>
  <si>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</si>
  <si>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</si>
  <si>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</si>
  <si>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</si>
  <si>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</si>
  <si>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</si>
  <si>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</si>
  <si>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</si>
  <si>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</si>
  <si>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</si>
  <si>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</si>
  <si>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</si>
  <si>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</si>
  <si>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</si>
  <si>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</si>
  <si>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</si>
  <si>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</si>
  <si>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</si>
  <si>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</si>
  <si>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</si>
  <si>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</si>
  <si>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</si>
  <si>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</si>
  <si>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</si>
  <si>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</si>
  <si>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</si>
  <si>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</si>
  <si>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</si>
  <si>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</si>
  <si>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</si>
  <si>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</si>
  <si>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</si>
  <si>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</si>
  <si>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</si>
  <si>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</si>
  <si>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</si>
  <si>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</si>
  <si>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</si>
  <si>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</si>
  <si>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</si>
  <si>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</si>
  <si>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</si>
  <si>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</si>
  <si>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</si>
  <si>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</si>
  <si>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</si>
  <si>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</si>
  <si>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</si>
  <si>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</si>
  <si>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</si>
  <si>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</si>
  <si>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</si>
  <si>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</si>
  <si>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</si>
  <si>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</si>
  <si>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</si>
  <si>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</si>
  <si>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</si>
  <si>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</si>
  <si>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</si>
  <si>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</si>
  <si>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</si>
  <si>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</si>
  <si>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</si>
  <si>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</si>
  <si>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</si>
  <si>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</si>
  <si>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</si>
  <si>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</si>
  <si>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</si>
  <si>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</si>
  <si>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</si>
  <si>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</si>
  <si>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</si>
  <si>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</si>
  <si>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</si>
  <si>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</si>
  <si>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</si>
  <si>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</si>
  <si>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</si>
  <si>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</si>
  <si>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</si>
  <si>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</si>
  <si>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</si>
  <si>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</si>
  <si>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</si>
  <si>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</si>
  <si>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</si>
  <si>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</si>
  <si>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</si>
  <si>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</si>
  <si>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</si>
  <si>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</si>
  <si>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</si>
  <si>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</si>
  <si>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</si>
  <si>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</si>
  <si>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</si>
  <si>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</si>
  <si>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</si>
  <si>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</si>
  <si>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</si>
  <si>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</si>
  <si>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</si>
  <si>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</si>
  <si>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</si>
  <si>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</si>
  <si>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</si>
  <si>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</si>
  <si>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</si>
  <si>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</si>
  <si>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</si>
  <si>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</si>
  <si>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</si>
  <si>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</si>
  <si>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</si>
  <si>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</si>
  <si>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</si>
  <si>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</si>
  <si>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</si>
  <si>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</si>
  <si>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</si>
  <si>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</si>
  <si>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</si>
  <si>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</si>
  <si>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</si>
  <si>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</si>
  <si>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</si>
  <si>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</si>
  <si>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</si>
  <si>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</si>
  <si>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</si>
  <si>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</si>
  <si>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</si>
  <si>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</si>
  <si>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</si>
  <si>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</si>
  <si>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</si>
  <si>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</si>
  <si>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</si>
  <si>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</si>
  <si>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</si>
  <si>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</si>
  <si>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</si>
  <si>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</si>
  <si>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</si>
  <si>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</si>
  <si>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</si>
  <si>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</si>
  <si>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</si>
  <si>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</si>
  <si>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</si>
  <si>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</si>
  <si>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</si>
  <si>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</si>
  <si>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</si>
  <si>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</si>
  <si>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</si>
  <si>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</si>
  <si>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</si>
  <si>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</si>
  <si>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</si>
  <si>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</si>
  <si>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</si>
  <si>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</si>
  <si>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</si>
  <si>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</si>
  <si>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</si>
  <si>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</si>
  <si>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</si>
  <si>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</si>
  <si>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</si>
  <si>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</si>
  <si>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</si>
  <si>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</si>
  <si>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</si>
  <si>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</si>
  <si>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</si>
  <si>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</si>
  <si>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</si>
  <si>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</si>
  <si>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</si>
  <si>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</si>
  <si>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</si>
  <si>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</si>
  <si>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</si>
  <si>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</si>
  <si>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</si>
  <si>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</si>
  <si>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</si>
  <si>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</si>
  <si>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</si>
  <si>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</si>
  <si>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</si>
  <si>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</si>
  <si>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</si>
  <si>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</si>
  <si>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</si>
  <si>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</si>
  <si>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</si>
  <si>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</si>
  <si>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</si>
  <si>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</si>
  <si>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</si>
  <si>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</si>
  <si>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</si>
  <si>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</si>
  <si>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</si>
  <si>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</si>
  <si>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</si>
  <si>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</si>
  <si>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</si>
  <si>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</si>
  <si>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</si>
  <si>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</si>
  <si>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</si>
  <si>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</si>
  <si>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</si>
  <si>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</si>
  <si>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</si>
  <si>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</si>
  <si>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</si>
  <si>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</si>
  <si>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</si>
  <si>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</si>
  <si>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</si>
  <si>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</si>
  <si>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</si>
  <si>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</si>
  <si>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</si>
  <si>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</si>
  <si>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</si>
  <si>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</si>
  <si>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</si>
  <si>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</si>
  <si>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</si>
  <si>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</si>
  <si>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</si>
  <si>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</si>
  <si>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</si>
  <si>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</si>
  <si>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</si>
  <si>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</si>
  <si>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</si>
  <si>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</si>
  <si>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</si>
  <si>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</si>
  <si>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</si>
  <si>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</si>
  <si>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</si>
  <si>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</si>
  <si>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</si>
  <si>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</si>
  <si>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</si>
  <si>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</si>
  <si>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</si>
  <si>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</si>
  <si>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</si>
  <si>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</si>
  <si>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</si>
  <si>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</si>
  <si>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</si>
  <si>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</si>
  <si>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</si>
  <si>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</si>
  <si>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</si>
  <si>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</si>
  <si>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</si>
  <si>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</si>
  <si>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</si>
  <si>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</si>
  <si>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</si>
  <si>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</si>
  <si>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</si>
  <si>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</si>
  <si>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</si>
  <si>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</si>
  <si>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</si>
  <si>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</si>
  <si>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</si>
  <si>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</si>
  <si>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</si>
  <si>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</si>
  <si>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</si>
  <si>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</si>
  <si>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</si>
  <si>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</si>
  <si>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</si>
  <si>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</si>
  <si>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</si>
  <si>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</si>
  <si>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</si>
  <si>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</si>
  <si>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</si>
  <si>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</si>
  <si>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</si>
  <si>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</si>
  <si>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</si>
  <si>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</si>
  <si>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</si>
  <si>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</si>
  <si>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</si>
  <si>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</si>
  <si>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</si>
  <si>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</si>
  <si>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</si>
  <si>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</si>
  <si>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</si>
  <si>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</si>
  <si>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</si>
  <si>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</si>
  <si>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</si>
  <si>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</si>
  <si>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</si>
  <si>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</si>
  <si>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</si>
  <si>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</si>
  <si>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</si>
  <si>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</si>
  <si>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</si>
  <si>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</si>
  <si>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</si>
  <si>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</si>
  <si>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</si>
  <si>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</si>
  <si>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</si>
  <si>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</si>
  <si>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</si>
  <si>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</si>
  <si>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</si>
  <si>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</si>
  <si>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</si>
  <si>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</si>
  <si>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</si>
  <si>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</si>
  <si>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</si>
  <si>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</si>
  <si>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</si>
  <si>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</si>
  <si>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</si>
  <si>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</si>
  <si>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</si>
  <si>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</si>
  <si>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</si>
  <si>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</si>
  <si>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</si>
  <si>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</si>
  <si>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</si>
  <si>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</si>
  <si>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</si>
  <si>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</si>
  <si>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</si>
  <si>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</si>
  <si>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</si>
  <si>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</si>
  <si>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</si>
  <si>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</si>
  <si>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</si>
  <si>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</si>
  <si>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</si>
  <si>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</si>
  <si>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</si>
  <si>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</si>
  <si>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</si>
  <si>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</si>
  <si>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</si>
  <si>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</si>
  <si>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</si>
  <si>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</si>
  <si>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</si>
  <si>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</si>
  <si>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</si>
  <si>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</si>
  <si>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</si>
  <si>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</si>
  <si>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</si>
  <si>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</si>
  <si>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</si>
  <si>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</si>
  <si>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</si>
  <si>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</si>
  <si>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</si>
  <si>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</si>
  <si>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</si>
  <si>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</si>
  <si>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</si>
  <si>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</si>
  <si>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</si>
  <si>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</si>
  <si>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</si>
  <si>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</si>
  <si>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</si>
  <si>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</si>
  <si>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</si>
  <si>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</si>
  <si>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</si>
  <si>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</si>
  <si>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</si>
  <si>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</si>
  <si>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</si>
  <si>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</si>
  <si>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</si>
  <si>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</si>
  <si>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</si>
  <si>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</si>
  <si>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</si>
  <si>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</si>
  <si>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</si>
  <si>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</si>
  <si>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</si>
  <si>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</si>
  <si>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</si>
  <si>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</si>
  <si>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</si>
  <si>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</si>
  <si>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</si>
  <si>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</si>
  <si>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</si>
  <si>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</si>
  <si>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</si>
  <si>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</si>
  <si>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</si>
  <si>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</si>
  <si>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</si>
  <si>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</si>
  <si>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</si>
  <si>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</si>
  <si>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</si>
  <si>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</si>
  <si>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</si>
  <si>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</si>
  <si>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</si>
  <si>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</si>
  <si>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</si>
  <si>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</si>
  <si>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</si>
  <si>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</si>
  <si>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</si>
  <si>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</si>
  <si>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</si>
  <si>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</si>
  <si>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</si>
  <si>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</si>
  <si>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</si>
  <si>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</si>
  <si>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</si>
  <si>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</si>
  <si>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</si>
  <si>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</si>
  <si>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</si>
  <si>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</si>
  <si>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</si>
  <si>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</si>
  <si>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</si>
  <si>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</si>
  <si>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</si>
  <si>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</si>
  <si>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</si>
  <si>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</si>
  <si>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</si>
  <si>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</si>
  <si>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</si>
  <si>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</si>
  <si>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</si>
  <si>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</si>
  <si>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</si>
  <si>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</si>
  <si>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</si>
  <si>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</si>
  <si>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</si>
  <si>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</si>
  <si>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</si>
  <si>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</si>
  <si>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</si>
  <si>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</si>
  <si>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</si>
  <si>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</si>
  <si>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</si>
  <si>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</si>
  <si>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</si>
  <si>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</si>
  <si>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</si>
  <si>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</si>
  <si>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</si>
  <si>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</si>
  <si>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</si>
  <si>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</si>
  <si>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</si>
  <si>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</si>
  <si>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</si>
  <si>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</si>
  <si>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</si>
  <si>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</si>
  <si>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</si>
  <si>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</si>
  <si>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</si>
  <si>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</si>
  <si>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</si>
  <si>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</si>
  <si>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</si>
  <si>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</si>
  <si>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</si>
  <si>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</si>
  <si>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</si>
  <si>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</si>
  <si>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</si>
  <si>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</si>
  <si>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</si>
  <si>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</si>
  <si>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</si>
  <si>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</si>
  <si>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</si>
  <si>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</si>
  <si>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</si>
  <si>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</si>
  <si>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</si>
  <si>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</si>
  <si>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</si>
  <si>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</si>
  <si>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</si>
  <si>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</si>
  <si>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</si>
  <si>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</si>
  <si>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</si>
  <si>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</si>
  <si>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</si>
  <si>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</si>
  <si>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</si>
  <si>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</si>
  <si>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</si>
  <si>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</si>
  <si>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</si>
  <si>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</si>
  <si>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</si>
  <si>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</si>
  <si>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</si>
  <si>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</si>
  <si>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</si>
  <si>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</si>
  <si>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</si>
  <si>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</si>
  <si>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</si>
  <si>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</si>
  <si>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</si>
  <si>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</si>
  <si>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</si>
  <si>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</si>
  <si>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</si>
  <si>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</si>
  <si>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</si>
  <si>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</si>
  <si>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</si>
  <si>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</si>
  <si>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</si>
  <si>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</si>
  <si>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</si>
  <si>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</si>
  <si>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</si>
  <si>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</si>
  <si>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</si>
  <si>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</si>
  <si>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</si>
  <si>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</si>
  <si>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</si>
  <si>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</si>
  <si>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</si>
  <si>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</si>
  <si>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</si>
  <si>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</si>
  <si>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</si>
  <si>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</si>
  <si>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</si>
  <si>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</si>
  <si>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</si>
  <si>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</si>
  <si>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</si>
  <si>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</si>
  <si>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</si>
  <si>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</si>
  <si>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</si>
  <si>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</si>
  <si>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</si>
  <si>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</si>
  <si>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</si>
  <si>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</si>
  <si>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</si>
  <si>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</si>
  <si>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</si>
  <si>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</si>
  <si>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</si>
  <si>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</si>
  <si>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</si>
  <si>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</si>
  <si>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</si>
  <si>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</si>
  <si>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</si>
  <si>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</si>
  <si>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</si>
  <si>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</si>
  <si>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</si>
  <si>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</si>
  <si>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</si>
  <si>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</si>
  <si>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</si>
  <si>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</si>
  <si>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</si>
  <si>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</si>
  <si>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</si>
  <si>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</si>
  <si>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</si>
  <si>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</si>
  <si>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</si>
  <si>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</si>
  <si>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</si>
  <si>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</si>
  <si>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</si>
  <si>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</si>
  <si>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</si>
  <si>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</si>
  <si>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</si>
  <si>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</si>
  <si>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</si>
  <si>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</si>
  <si>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</si>
  <si>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</si>
  <si>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</si>
  <si>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</si>
  <si>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</si>
  <si>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</si>
  <si>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</si>
  <si>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</si>
  <si>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</si>
  <si>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</si>
  <si>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</si>
  <si>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</si>
  <si>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</si>
  <si>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</si>
  <si>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</si>
  <si>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</si>
  <si>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</si>
  <si>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</si>
  <si>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</si>
  <si>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</si>
  <si>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</si>
  <si>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</si>
  <si>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</si>
  <si>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</si>
  <si>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</si>
  <si>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</si>
  <si>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</si>
  <si>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</si>
  <si>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</si>
  <si>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</si>
  <si>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</si>
  <si>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</si>
  <si>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</si>
  <si>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</si>
  <si>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</si>
  <si>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</si>
  <si>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</si>
  <si>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</si>
  <si>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</si>
  <si>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</si>
  <si>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</si>
  <si>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</si>
  <si>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</si>
  <si>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</si>
  <si>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</si>
  <si>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</si>
  <si>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</si>
  <si>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</si>
  <si>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</si>
  <si>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</si>
  <si>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</si>
  <si>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</si>
  <si>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</si>
  <si>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</si>
  <si>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</si>
  <si>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</si>
  <si>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</si>
  <si>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</si>
  <si>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</si>
  <si>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</si>
  <si>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</si>
  <si>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</si>
  <si>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</si>
  <si>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</si>
  <si>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</si>
  <si>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</si>
  <si>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</si>
  <si>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</si>
  <si>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</si>
  <si>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</si>
  <si>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</si>
  <si>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</si>
  <si>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</si>
  <si>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</si>
  <si>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</si>
  <si>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</si>
  <si>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</si>
  <si>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</si>
  <si>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</si>
  <si>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</si>
  <si>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</si>
  <si>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</si>
  <si>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</si>
  <si>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</si>
  <si>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</si>
  <si>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</si>
  <si>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</si>
  <si>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</si>
  <si>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</si>
  <si>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</si>
  <si>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</si>
  <si>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</si>
  <si>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</si>
  <si>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</si>
  <si>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</si>
  <si>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</si>
  <si>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</si>
  <si>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</si>
  <si>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</si>
  <si>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</si>
  <si>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</si>
  <si>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</si>
  <si>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</si>
  <si>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</si>
  <si>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</si>
  <si>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</si>
  <si>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</si>
  <si>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</si>
  <si>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</si>
  <si>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</si>
  <si>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</si>
  <si>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</si>
  <si>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</si>
  <si>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</si>
  <si>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</si>
  <si>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</si>
  <si>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</si>
  <si>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</si>
  <si>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</si>
  <si>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</si>
  <si>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</si>
  <si>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</si>
  <si>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</si>
  <si>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</si>
  <si>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</si>
  <si>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</si>
  <si>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</si>
  <si>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</si>
  <si>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</si>
  <si>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</si>
  <si>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</si>
  <si>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</si>
  <si>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</si>
  <si>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</si>
  <si>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</si>
  <si>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</si>
  <si>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</si>
  <si>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</si>
  <si>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</si>
  <si>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</si>
  <si>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</si>
  <si>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</si>
  <si>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</si>
  <si>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</si>
  <si>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</si>
  <si>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</si>
  <si>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</si>
  <si>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</si>
  <si>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</si>
  <si>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</si>
  <si>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</si>
  <si>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</si>
  <si>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</si>
  <si>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</si>
  <si>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</si>
  <si>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</si>
  <si>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</si>
  <si>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</si>
  <si>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</si>
  <si>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</si>
  <si>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</si>
  <si>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</si>
  <si>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</si>
  <si>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</si>
  <si>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</si>
  <si>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</si>
  <si>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</si>
  <si>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</si>
  <si>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</si>
  <si>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</si>
  <si>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</si>
  <si>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</si>
  <si>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</si>
  <si>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</si>
  <si>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</si>
  <si>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</si>
  <si>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</si>
  <si>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</si>
  <si>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</si>
  <si>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</si>
  <si>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</si>
  <si>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</si>
  <si>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</si>
  <si>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</si>
  <si>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</si>
  <si>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</si>
  <si>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</si>
  <si>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</si>
  <si>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</si>
  <si>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</si>
  <si>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</si>
  <si>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</si>
  <si>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</si>
  <si>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</si>
  <si>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</si>
  <si>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</si>
  <si>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</si>
  <si>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</si>
  <si>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</si>
  <si>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</si>
  <si>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</si>
  <si>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</si>
  <si>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</si>
  <si>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</si>
  <si>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</si>
  <si>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</si>
  <si>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</si>
  <si>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</si>
  <si>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</si>
  <si>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</si>
  <si>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</si>
  <si>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</si>
  <si>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</si>
  <si>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</si>
  <si>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</si>
  <si>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</si>
  <si>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</si>
  <si>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</si>
  <si>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</si>
  <si>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</si>
  <si>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</si>
  <si>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</si>
  <si>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</si>
  <si>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</si>
  <si>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</si>
  <si>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</si>
  <si>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</si>
  <si>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</si>
  <si>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</si>
  <si>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</si>
  <si>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</si>
  <si>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</si>
  <si>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</si>
  <si>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</si>
  <si>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</si>
  <si>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</si>
  <si>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</si>
  <si>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</si>
  <si>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</si>
  <si>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</si>
  <si>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</si>
  <si>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</si>
  <si>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</si>
  <si>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</si>
  <si>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</si>
  <si>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</si>
  <si>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</si>
  <si>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</si>
  <si>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</si>
  <si>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</si>
  <si>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</si>
  <si>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</si>
  <si>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</si>
  <si>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</si>
  <si>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</si>
  <si>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</si>
  <si>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</si>
  <si>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</si>
  <si>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</si>
  <si>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</si>
  <si>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</si>
  <si>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</si>
  <si>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</si>
  <si>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</si>
  <si>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</si>
  <si>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</si>
  <si>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</si>
  <si>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</si>
  <si>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</si>
  <si>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</si>
  <si>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</si>
  <si>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</si>
  <si>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</si>
  <si>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</si>
  <si>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</si>
  <si>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</si>
  <si>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</si>
  <si>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</si>
  <si>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</si>
  <si>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</si>
  <si>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</si>
  <si>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</si>
  <si>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</si>
  <si>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</si>
  <si>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</si>
  <si>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</si>
  <si>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</si>
  <si>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</si>
  <si>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</si>
  <si>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</si>
  <si>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</si>
  <si>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</si>
  <si>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</si>
  <si>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</si>
  <si>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</si>
  <si>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</si>
  <si>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</si>
  <si>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</si>
  <si>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</si>
  <si>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</si>
  <si>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</si>
  <si>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</si>
  <si>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</si>
  <si>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</si>
  <si>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</si>
  <si>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</si>
  <si>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</si>
  <si>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</si>
  <si>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</si>
  <si>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</si>
  <si>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</si>
  <si>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</si>
  <si>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</si>
  <si>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</si>
  <si>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</si>
  <si>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</si>
  <si>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</si>
  <si>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</si>
  <si>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</si>
  <si>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</si>
  <si>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</si>
  <si>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</si>
  <si>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</si>
  <si>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</si>
  <si>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</si>
  <si>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</si>
  <si>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</si>
  <si>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</si>
  <si>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</si>
  <si>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</si>
  <si>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</si>
  <si>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</si>
  <si>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</si>
  <si>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</si>
  <si>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</si>
  <si>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</si>
  <si>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</si>
  <si>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</si>
  <si>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</si>
  <si>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</si>
  <si>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</si>
  <si>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</si>
  <si>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</si>
  <si>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</si>
  <si>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</si>
  <si>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</si>
  <si>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</si>
  <si>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</si>
  <si>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</si>
  <si>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</si>
  <si>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</si>
  <si>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</si>
  <si>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</si>
  <si>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</si>
  <si>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</si>
  <si>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</si>
  <si>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</si>
  <si>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</si>
  <si>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</si>
  <si>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</si>
  <si>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</si>
  <si>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</si>
  <si>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</si>
  <si>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</si>
  <si>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</si>
  <si>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</si>
  <si>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</si>
  <si>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</si>
  <si>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</si>
  <si>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</si>
  <si>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</si>
  <si>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</si>
  <si>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</si>
  <si>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</si>
  <si>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</si>
  <si>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</si>
  <si>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</si>
  <si>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</si>
  <si>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</si>
  <si>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</si>
  <si>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</si>
  <si>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</si>
  <si>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</si>
  <si>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</si>
  <si>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</si>
  <si>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</si>
  <si>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</si>
  <si>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</si>
  <si>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</si>
  <si>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</si>
  <si>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</si>
  <si>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</si>
  <si>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</si>
  <si>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</si>
  <si>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</si>
  <si>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</si>
  <si>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</si>
  <si>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</si>
  <si>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</si>
  <si>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</si>
  <si>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</si>
  <si>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</si>
  <si>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</si>
  <si>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</si>
  <si>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</si>
  <si>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</si>
  <si>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</si>
  <si>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</si>
  <si>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</si>
  <si>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</si>
  <si>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</si>
  <si>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</si>
  <si>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</si>
  <si>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</si>
  <si>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</si>
  <si>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</si>
  <si>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</si>
  <si>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</si>
  <si>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</si>
  <si>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</si>
  <si>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</si>
  <si>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</si>
  <si>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</si>
  <si>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</si>
  <si>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</si>
  <si>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</si>
  <si>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</si>
  <si>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</si>
  <si>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</si>
  <si>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</si>
  <si>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</si>
  <si>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</si>
  <si>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</si>
  <si>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</si>
  <si>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</si>
  <si>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</si>
  <si>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</si>
  <si>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</si>
  <si>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</si>
  <si>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</si>
  <si>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</si>
  <si>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</si>
  <si>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</si>
  <si>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</si>
  <si>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</si>
  <si>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</si>
  <si>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</si>
  <si>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</si>
  <si>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</si>
  <si>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</si>
  <si>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</si>
  <si>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</si>
  <si>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</si>
  <si>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</si>
  <si>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</si>
  <si>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</si>
  <si>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</si>
  <si>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</si>
  <si>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</si>
  <si>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</si>
  <si>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</si>
  <si>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</si>
  <si>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</si>
  <si>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</si>
  <si>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</si>
  <si>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</si>
  <si>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</si>
  <si>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</si>
  <si>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</si>
  <si>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</si>
  <si>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</si>
  <si>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</si>
  <si>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</si>
  <si>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</si>
  <si>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</si>
  <si>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</si>
  <si>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</si>
  <si>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</si>
  <si>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</si>
  <si>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</si>
  <si>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</si>
  <si>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</si>
  <si>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</si>
  <si>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</si>
  <si>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</si>
  <si>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</si>
  <si>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</si>
  <si>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</si>
  <si>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</si>
  <si>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</si>
  <si>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</si>
  <si>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</si>
  <si>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</si>
  <si>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</si>
  <si>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</si>
  <si>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</si>
  <si>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</si>
  <si>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</si>
  <si>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</si>
  <si>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</si>
  <si>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</si>
  <si>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</si>
  <si>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</si>
  <si>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</si>
  <si>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</si>
  <si>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</si>
  <si>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</si>
  <si>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</si>
  <si>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</si>
  <si>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</si>
  <si>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</si>
  <si>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</si>
  <si>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</si>
  <si>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</si>
  <si>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</si>
  <si>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</si>
  <si>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</si>
  <si>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</si>
  <si>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</si>
  <si>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</si>
  <si>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</si>
  <si>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</si>
  <si>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</si>
  <si>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</si>
  <si>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</si>
  <si>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</si>
  <si>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</si>
  <si>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</si>
  <si>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</si>
  <si>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</si>
  <si>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</si>
  <si>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</si>
  <si>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</si>
  <si>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</si>
  <si>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</si>
  <si>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</si>
  <si>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</si>
  <si>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</si>
  <si>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</si>
  <si>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</si>
  <si>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</si>
  <si>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</si>
  <si>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</si>
  <si>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</si>
  <si>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</si>
  <si>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</si>
  <si>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</si>
  <si>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</si>
  <si>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</si>
  <si>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</si>
  <si>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</si>
  <si>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</si>
  <si>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</si>
  <si>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</si>
  <si>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</si>
  <si>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</si>
  <si>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</si>
  <si>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</si>
  <si>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</si>
  <si>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</si>
  <si>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</si>
  <si>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</si>
  <si>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</si>
  <si>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</si>
  <si>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</si>
  <si>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</si>
  <si>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</si>
  <si>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</si>
  <si>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</si>
  <si>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</si>
  <si>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</si>
  <si>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</si>
  <si>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</si>
  <si>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</si>
  <si>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</si>
  <si>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</si>
  <si>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</si>
  <si>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</si>
  <si>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</si>
  <si>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</si>
  <si>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</si>
  <si>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</si>
  <si>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</si>
  <si>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</si>
  <si>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</si>
  <si>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</si>
  <si>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</si>
  <si>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</si>
  <si>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</si>
  <si>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</si>
  <si>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</si>
  <si>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</si>
  <si>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</si>
  <si>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</si>
  <si>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</si>
  <si>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</si>
  <si>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</si>
  <si>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</si>
  <si>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</si>
  <si>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</si>
  <si>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</si>
  <si>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</si>
  <si>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</si>
  <si>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</si>
  <si>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</si>
  <si>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</si>
  <si>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</si>
  <si>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</si>
  <si>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</si>
  <si>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</si>
  <si>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</si>
  <si>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</si>
  <si>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</si>
  <si>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</si>
  <si>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</si>
  <si>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</si>
  <si>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</si>
  <si>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</si>
  <si>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</si>
  <si>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</si>
  <si>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</si>
  <si>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</si>
  <si>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</si>
  <si>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</si>
  <si>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</si>
  <si>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</si>
  <si>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</si>
  <si>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</si>
  <si>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</si>
  <si>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</si>
  <si>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</si>
  <si>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</si>
  <si>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</si>
  <si>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</si>
  <si>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</si>
  <si>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</si>
  <si>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</si>
  <si>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</si>
  <si>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</si>
  <si>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</si>
  <si>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</si>
  <si>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</si>
  <si>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</si>
  <si>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</si>
  <si>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</si>
  <si>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</si>
  <si>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</si>
  <si>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</si>
  <si>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</si>
  <si>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</si>
  <si>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</si>
  <si>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</si>
  <si>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</si>
  <si>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</si>
  <si>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</si>
  <si>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</si>
  <si>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</si>
  <si>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</si>
  <si>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</si>
  <si>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</si>
  <si>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</si>
  <si>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</si>
  <si>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</si>
  <si>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</si>
  <si>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</si>
  <si>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</si>
  <si>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</si>
  <si>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</si>
  <si>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</si>
  <si>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</si>
  <si>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</si>
  <si>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</si>
  <si>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</si>
  <si>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</si>
  <si>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</si>
  <si>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</si>
  <si>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</si>
  <si>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</si>
  <si>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</si>
  <si>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</si>
  <si>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</si>
  <si>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</si>
  <si>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</si>
  <si>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</si>
  <si>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</si>
  <si>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</si>
  <si>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</si>
  <si>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</si>
  <si>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</si>
  <si>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</si>
  <si>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</si>
  <si>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</si>
  <si>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</si>
  <si>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</si>
  <si>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</si>
  <si>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</si>
  <si>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</si>
  <si>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</si>
  <si>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</si>
  <si>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</si>
  <si>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</si>
  <si>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</si>
  <si>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</si>
  <si>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</si>
  <si>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</si>
  <si>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</si>
  <si>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</si>
  <si>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</si>
  <si>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</si>
  <si>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</si>
  <si>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</si>
  <si>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</si>
  <si>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</si>
  <si>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</si>
  <si>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</si>
  <si>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</si>
  <si>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</si>
  <si>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</si>
  <si>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</si>
  <si>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</si>
  <si>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</si>
  <si>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</si>
  <si>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</si>
  <si>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</si>
  <si>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</si>
  <si>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</si>
  <si>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</si>
  <si>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</si>
  <si>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</si>
  <si>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</si>
  <si>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</si>
  <si>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</si>
  <si>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</si>
  <si>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</si>
  <si>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</si>
  <si>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</si>
  <si>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</si>
  <si>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</si>
  <si>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</si>
  <si>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</si>
  <si>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</si>
  <si>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</si>
  <si>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</si>
  <si>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</si>
  <si>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</si>
  <si>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</si>
  <si>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</si>
  <si>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</si>
  <si>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</si>
  <si>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</si>
  <si>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</si>
  <si>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</si>
  <si>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</si>
  <si>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</si>
  <si>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</si>
  <si>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</si>
  <si>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</si>
  <si>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</si>
  <si>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</si>
  <si>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</si>
  <si>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</si>
  <si>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</si>
  <si>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</si>
  <si>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</si>
  <si>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</si>
  <si>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</si>
  <si>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</si>
  <si>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</si>
  <si>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</si>
  <si>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</si>
  <si>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</si>
  <si>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</si>
  <si>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</si>
  <si>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</si>
  <si>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</si>
  <si>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</si>
  <si>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</si>
  <si>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</si>
  <si>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</si>
  <si>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</si>
  <si>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</si>
  <si>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</si>
  <si>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</si>
  <si>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</si>
  <si>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</si>
  <si>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</si>
  <si>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</si>
  <si>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</si>
  <si>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</si>
  <si>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</si>
  <si>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</si>
  <si>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</si>
  <si>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</si>
  <si>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</si>
  <si>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</si>
  <si>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</si>
  <si>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</si>
  <si>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</si>
  <si>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</si>
  <si>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</si>
  <si>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</si>
  <si>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</si>
  <si>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</si>
  <si>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</si>
  <si>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</si>
  <si>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</si>
  <si>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</si>
  <si>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</si>
  <si>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</si>
  <si>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</si>
  <si>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</si>
  <si>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</si>
  <si>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</si>
  <si>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</si>
  <si>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</si>
  <si>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</si>
  <si>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</si>
  <si>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</si>
  <si>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</si>
  <si>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</si>
  <si>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</si>
  <si>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</si>
  <si>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</si>
  <si>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</si>
  <si>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</si>
  <si>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</si>
  <si>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</si>
  <si>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</si>
  <si>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</si>
  <si>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</si>
  <si>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</si>
  <si>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</si>
  <si>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</si>
  <si>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</si>
  <si>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</si>
  <si>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</si>
  <si>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</si>
  <si>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</si>
  <si>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</si>
  <si>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</si>
  <si>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</si>
  <si>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</si>
  <si>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</si>
  <si>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</si>
  <si>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</si>
  <si>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</si>
  <si>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</si>
  <si>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</si>
  <si>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</si>
  <si>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</si>
  <si>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</si>
  <si>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</si>
  <si>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</si>
  <si>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</si>
  <si>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</si>
  <si>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</si>
  <si>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</si>
  <si>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</si>
  <si>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</si>
  <si>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</si>
  <si>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</si>
  <si>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</si>
  <si>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</si>
  <si>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</si>
  <si>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</si>
  <si>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</si>
  <si>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</si>
  <si>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</si>
  <si>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</si>
  <si>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</si>
  <si>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</si>
  <si>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</si>
  <si>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</si>
  <si>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</si>
  <si>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</si>
  <si>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</si>
  <si>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</si>
  <si>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</si>
  <si>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</si>
  <si>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</si>
  <si>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</si>
  <si>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</si>
  <si>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</si>
  <si>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</si>
  <si>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</si>
  <si>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</si>
  <si>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</si>
  <si>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</si>
  <si>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</si>
  <si>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</si>
  <si>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</si>
  <si>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</si>
  <si>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</si>
  <si>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</si>
  <si>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</si>
  <si>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</si>
  <si>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</si>
  <si>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</si>
  <si>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</si>
  <si>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</si>
  <si>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</si>
  <si>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</si>
  <si>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</si>
  <si>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</si>
  <si>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</si>
  <si>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</si>
  <si>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</si>
  <si>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</si>
  <si>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</si>
  <si>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</si>
  <si>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</si>
  <si>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</si>
  <si>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</si>
  <si>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</si>
  <si>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</si>
  <si>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</si>
  <si>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</si>
  <si>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</si>
  <si>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</si>
  <si>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</si>
  <si>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</si>
  <si>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</si>
  <si>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</si>
  <si>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</si>
  <si>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</si>
  <si>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</si>
  <si>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</si>
  <si>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</si>
  <si>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</si>
  <si>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</si>
  <si>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</si>
  <si>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</si>
  <si>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</si>
  <si>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</si>
  <si>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</si>
  <si>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</si>
  <si>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</si>
  <si>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</si>
  <si>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</si>
  <si>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</si>
  <si>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</si>
  <si>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</si>
  <si>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</si>
  <si>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</si>
  <si>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</si>
  <si>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</si>
  <si>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</si>
  <si>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</si>
  <si>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</si>
  <si>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</si>
  <si>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</si>
  <si>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</si>
  <si>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</si>
  <si>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</si>
  <si>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</si>
  <si>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</si>
  <si>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</si>
  <si>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</si>
  <si>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</si>
  <si>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</si>
  <si>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</si>
  <si>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</si>
  <si>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</si>
  <si>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</si>
  <si>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</si>
  <si>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</si>
  <si>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</si>
  <si>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</si>
  <si>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</si>
  <si>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</si>
  <si>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</si>
  <si>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</si>
  <si>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</si>
  <si>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</si>
  <si>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</si>
  <si>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</si>
  <si>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</si>
  <si>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</si>
  <si>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</si>
  <si>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</si>
  <si>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</si>
  <si>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</si>
  <si>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</si>
  <si>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</si>
  <si>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</si>
  <si>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</si>
  <si>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</si>
  <si>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</si>
  <si>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</si>
  <si>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</si>
  <si>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</si>
  <si>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</si>
  <si>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</si>
  <si>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</si>
  <si>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</si>
  <si>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</si>
  <si>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</si>
  <si>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</si>
  <si>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</si>
  <si>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</si>
  <si>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</si>
  <si>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</si>
  <si>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</si>
  <si>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</si>
  <si>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</si>
  <si>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</si>
  <si>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</si>
  <si>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</si>
  <si>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</si>
  <si>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</si>
  <si>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</si>
  <si>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</si>
  <si>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</si>
  <si>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</si>
  <si>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</si>
  <si>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</si>
  <si>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</si>
  <si>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</si>
  <si>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</si>
  <si>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</si>
  <si>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</si>
  <si>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</si>
  <si>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</si>
  <si>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</si>
  <si>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</si>
  <si>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</si>
  <si>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</si>
  <si>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</si>
  <si>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</si>
  <si>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</si>
  <si>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</si>
  <si>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</si>
  <si>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</si>
  <si>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</si>
  <si>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</si>
  <si>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</si>
  <si>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</si>
  <si>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</si>
  <si>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</si>
  <si>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</si>
  <si>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</si>
  <si>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</si>
  <si>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</si>
  <si>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</si>
  <si>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</si>
  <si>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</si>
  <si>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</si>
  <si>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</si>
  <si>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</si>
  <si>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</si>
  <si>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</si>
  <si>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</si>
  <si>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</si>
  <si>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</si>
  <si>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</si>
  <si>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</si>
  <si>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</si>
  <si>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</si>
  <si>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</si>
  <si>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</si>
  <si>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</si>
  <si>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</si>
  <si>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</si>
  <si>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</si>
  <si>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</si>
  <si>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</si>
  <si>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</si>
  <si>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</si>
  <si>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</si>
  <si>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</si>
  <si>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</si>
  <si>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</si>
  <si>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</si>
  <si>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</si>
  <si>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</si>
  <si>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</si>
  <si>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</si>
  <si>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</si>
  <si>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</si>
  <si>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</si>
  <si>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</si>
  <si>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</si>
  <si>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</si>
  <si>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</si>
  <si>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</si>
  <si>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</si>
  <si>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</si>
  <si>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</si>
  <si>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</si>
  <si>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</si>
  <si>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</si>
  <si>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</si>
  <si>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</si>
  <si>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</si>
  <si>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</si>
  <si>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</si>
  <si>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</si>
  <si>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</si>
  <si>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</si>
  <si>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</si>
  <si>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</si>
  <si>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</si>
  <si>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</si>
  <si>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</si>
  <si>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</si>
  <si>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</si>
  <si>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</si>
  <si>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</si>
  <si>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</si>
  <si>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</si>
  <si>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</si>
  <si>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</si>
  <si>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</si>
  <si>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</si>
  <si>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</si>
  <si>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</si>
  <si>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</si>
  <si>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</si>
  <si>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</si>
  <si>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</si>
  <si>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</si>
  <si>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</si>
  <si>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</si>
  <si>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</si>
  <si>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</si>
  <si>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</si>
  <si>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</si>
  <si>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</si>
  <si>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</si>
  <si>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</si>
  <si>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</si>
  <si>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</si>
  <si>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</si>
  <si>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</si>
  <si>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</si>
  <si>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</si>
  <si>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</si>
  <si>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</si>
  <si>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</si>
  <si>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</si>
  <si>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</si>
  <si>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</si>
  <si>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</si>
  <si>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</si>
  <si>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</si>
  <si>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</si>
  <si>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</si>
  <si>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</si>
  <si>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</si>
  <si>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</si>
  <si>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</si>
  <si>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</si>
  <si>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</si>
  <si>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</si>
  <si>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</si>
  <si>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</si>
  <si>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</si>
  <si>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</si>
  <si>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</si>
  <si>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</si>
  <si>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</si>
  <si>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</si>
  <si>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</si>
  <si>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</si>
  <si>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</si>
  <si>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</si>
  <si>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</si>
  <si>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</si>
  <si>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</si>
  <si>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</si>
  <si>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</si>
  <si>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</si>
  <si>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</si>
  <si>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</si>
  <si>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</si>
  <si>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</si>
  <si>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</si>
  <si>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</si>
  <si>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</si>
  <si>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</si>
  <si>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</si>
  <si>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</si>
  <si>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</si>
  <si>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</si>
  <si>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</si>
  <si>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</si>
  <si>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</si>
  <si>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</si>
  <si>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</si>
  <si>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</si>
  <si>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</si>
  <si>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</si>
  <si>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</si>
  <si>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</si>
  <si>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</si>
  <si>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</si>
  <si>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</si>
  <si>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</si>
  <si>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</si>
  <si>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</si>
  <si>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</si>
  <si>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</si>
  <si>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</si>
  <si>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</si>
  <si>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</si>
  <si>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</si>
  <si>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</si>
  <si>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</si>
  <si>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</si>
  <si>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</si>
  <si>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</si>
  <si>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</si>
  <si>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</si>
  <si>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</si>
  <si>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</si>
  <si>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</si>
  <si>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</si>
  <si>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</si>
  <si>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</si>
  <si>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</si>
  <si>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</si>
  <si>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</si>
  <si>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</si>
  <si>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</si>
  <si>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</si>
  <si>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</si>
  <si>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</si>
  <si>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</si>
  <si>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</si>
  <si>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</si>
  <si>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</si>
  <si>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</si>
  <si>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</si>
  <si>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</si>
  <si>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</si>
  <si>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</si>
  <si>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</si>
  <si>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</si>
  <si>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</si>
  <si>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</si>
  <si>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</si>
  <si>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</si>
  <si>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</si>
  <si>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</si>
  <si>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</si>
  <si>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</si>
  <si>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</si>
  <si>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</si>
  <si>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</si>
  <si>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</si>
  <si>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</si>
  <si>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</si>
  <si>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</si>
  <si>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</si>
  <si>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</si>
  <si>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</si>
  <si>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</si>
  <si>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</si>
  <si>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</si>
  <si>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</si>
  <si>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</si>
  <si>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</si>
  <si>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</si>
  <si>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</si>
  <si>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</si>
  <si>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</si>
  <si>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</si>
  <si>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</si>
  <si>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</si>
  <si>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</si>
  <si>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</si>
  <si>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</si>
  <si>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</si>
  <si>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</si>
  <si>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</si>
  <si>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</si>
  <si>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</si>
  <si>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</si>
  <si>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</si>
  <si>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</si>
  <si>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</si>
  <si>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</si>
  <si>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</si>
  <si>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</si>
  <si>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</si>
  <si>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</si>
  <si>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</si>
  <si>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</si>
  <si>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</si>
  <si>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</si>
  <si>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</si>
  <si>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</si>
  <si>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</si>
  <si>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</si>
  <si>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</si>
  <si>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</si>
  <si>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</si>
  <si>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</si>
  <si>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</si>
  <si>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</si>
  <si>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</si>
  <si>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</si>
  <si>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</si>
  <si>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</si>
  <si>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</si>
  <si>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</si>
  <si>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</si>
  <si>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</si>
  <si>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</si>
  <si>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</si>
  <si>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</si>
  <si>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</si>
  <si>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</si>
  <si>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</si>
  <si>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</si>
  <si>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</si>
  <si>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</si>
  <si>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</si>
  <si>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</si>
  <si>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</si>
  <si>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</si>
  <si>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</si>
  <si>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</si>
  <si>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</si>
  <si>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</si>
  <si>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</si>
  <si>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</si>
  <si>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</si>
  <si>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</si>
  <si>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</si>
  <si>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</si>
  <si>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</si>
  <si>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</si>
  <si>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</si>
  <si>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</si>
  <si>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</si>
  <si>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</si>
  <si>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</si>
  <si>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</si>
  <si>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</si>
  <si>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</si>
  <si>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</si>
  <si>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</si>
  <si>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</si>
  <si>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</si>
  <si>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</si>
  <si>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</si>
  <si>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</si>
  <si>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</si>
  <si>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</si>
  <si>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</si>
  <si>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</si>
  <si>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</si>
  <si>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</si>
  <si>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</si>
  <si>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</si>
  <si>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</si>
  <si>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</si>
  <si>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</si>
  <si>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</si>
  <si>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</si>
  <si>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</si>
  <si>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</si>
  <si>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</si>
  <si>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</si>
  <si>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</si>
  <si>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</si>
  <si>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</si>
  <si>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</si>
  <si>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</si>
  <si>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</si>
  <si>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</si>
  <si>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</si>
  <si>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</si>
  <si>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</si>
  <si>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</si>
  <si>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</si>
  <si>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</si>
  <si>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</si>
  <si>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</si>
  <si>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</si>
  <si>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</si>
  <si>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</si>
  <si>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</si>
  <si>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</si>
  <si>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</si>
  <si>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</si>
  <si>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</si>
  <si>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</si>
  <si>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</si>
  <si>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</si>
  <si>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</si>
  <si>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</si>
  <si>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</si>
  <si>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</si>
  <si>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</si>
  <si>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</si>
  <si>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</si>
  <si>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</si>
  <si>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</si>
  <si>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</si>
  <si>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</si>
  <si>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</si>
  <si>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</si>
  <si>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</si>
  <si>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</si>
  <si>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</si>
  <si>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</si>
  <si>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</si>
  <si>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</si>
  <si>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</si>
  <si>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</si>
  <si>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</si>
  <si>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</si>
  <si>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</si>
  <si>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</si>
  <si>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</si>
  <si>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</si>
  <si>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</si>
  <si>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</si>
  <si>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</si>
  <si>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</si>
  <si>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</si>
  <si>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</si>
  <si>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</si>
  <si>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</si>
  <si>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</si>
  <si>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</si>
  <si>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</si>
  <si>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</si>
  <si>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</si>
  <si>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</si>
  <si>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</si>
  <si>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</si>
  <si>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</si>
  <si>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</si>
  <si>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</si>
  <si>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</si>
  <si>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</si>
  <si>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</si>
  <si>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</si>
  <si>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</si>
  <si>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</si>
  <si>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</si>
  <si>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</si>
  <si>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</si>
  <si>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</si>
  <si>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</si>
  <si>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</si>
  <si>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</si>
  <si>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</si>
  <si>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</si>
  <si>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</si>
  <si>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</si>
  <si>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</si>
  <si>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</si>
  <si>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</si>
  <si>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</si>
  <si>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</si>
  <si>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</si>
  <si>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</si>
  <si>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</si>
  <si>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</si>
  <si>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</si>
  <si>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</si>
  <si>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</si>
  <si>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</si>
  <si>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</si>
  <si>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</si>
  <si>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</si>
  <si>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</si>
  <si>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</si>
  <si>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</si>
  <si>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</si>
  <si>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</si>
  <si>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</si>
  <si>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</si>
  <si>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</si>
  <si>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</si>
  <si>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</si>
  <si>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</si>
  <si>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</si>
  <si>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</si>
  <si>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</si>
  <si>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</si>
  <si>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</si>
  <si>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</si>
  <si>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</si>
  <si>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</si>
  <si>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</si>
  <si>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</si>
  <si>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</si>
  <si>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</si>
  <si>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</si>
  <si>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</si>
  <si>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</si>
  <si>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</si>
  <si>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</si>
  <si>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</si>
  <si>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</si>
  <si>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</si>
  <si>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</si>
  <si>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</si>
  <si>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</si>
  <si>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</si>
  <si>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</si>
  <si>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</si>
  <si>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</si>
  <si>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</si>
  <si>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</si>
  <si>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</si>
  <si>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</si>
  <si>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</si>
  <si>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</si>
  <si>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</si>
  <si>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</si>
  <si>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</si>
  <si>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</si>
  <si>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</si>
  <si>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</si>
  <si>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</si>
  <si>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</si>
  <si>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</si>
  <si>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</si>
  <si>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</si>
  <si>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</si>
  <si>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</si>
  <si>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</si>
  <si>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</si>
  <si>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</si>
  <si>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</si>
  <si>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</si>
  <si>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</si>
  <si>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</si>
  <si>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</si>
  <si>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</si>
  <si>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</si>
  <si>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</si>
  <si>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</si>
  <si>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</si>
  <si>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</si>
  <si>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</si>
  <si>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</si>
  <si>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</si>
  <si>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</si>
  <si>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</si>
  <si>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</si>
  <si>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</si>
  <si>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</si>
  <si>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</si>
  <si>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</si>
  <si>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</si>
  <si>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</si>
  <si>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</si>
  <si>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</si>
  <si>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</si>
  <si>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</si>
  <si>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</si>
  <si>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</si>
  <si>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</si>
  <si>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</si>
  <si>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</si>
  <si>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</si>
  <si>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</si>
  <si>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</si>
  <si>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</si>
  <si>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</si>
  <si>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</si>
  <si>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</si>
  <si>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</si>
  <si>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</si>
  <si>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</si>
  <si>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</si>
  <si>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</si>
  <si>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</si>
  <si>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</si>
  <si>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</si>
  <si>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</si>
  <si>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</si>
  <si>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</si>
  <si>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</si>
  <si>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</si>
  <si>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</si>
  <si>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</si>
  <si>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</si>
  <si>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</si>
  <si>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</si>
  <si>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</si>
  <si>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</si>
  <si>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</si>
  <si>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</si>
  <si>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</si>
  <si>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</si>
  <si>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</si>
  <si>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</si>
  <si>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</si>
  <si>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</si>
  <si>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</si>
  <si>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</si>
  <si>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</si>
  <si>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</si>
  <si>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</si>
  <si>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</si>
  <si>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</si>
  <si>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</si>
  <si>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</si>
  <si>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</si>
  <si>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</si>
  <si>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</si>
  <si>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</si>
  <si>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</si>
  <si>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</si>
  <si>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</si>
  <si>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</si>
  <si>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</si>
  <si>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</si>
  <si>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</si>
  <si>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</si>
  <si>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</si>
  <si>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</si>
  <si>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</si>
  <si>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</si>
  <si>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</si>
  <si>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</si>
  <si>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</si>
  <si>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</si>
  <si>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</si>
  <si>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</si>
  <si>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</si>
  <si>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</si>
  <si>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</si>
  <si>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</si>
  <si>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</si>
  <si>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</si>
  <si>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</si>
  <si>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</si>
  <si>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</si>
  <si>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</si>
  <si>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</si>
  <si>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</si>
  <si>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</si>
  <si>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</si>
  <si>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</si>
  <si>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</si>
  <si>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</si>
  <si>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</si>
  <si>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</si>
  <si>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</si>
  <si>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</si>
  <si>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</si>
  <si>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</si>
  <si>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</si>
  <si>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</si>
  <si>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</si>
  <si>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</si>
  <si>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</si>
  <si>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</si>
  <si>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</si>
  <si>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</si>
  <si>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</si>
  <si>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</si>
  <si>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</si>
  <si>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</si>
  <si>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</si>
  <si>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</si>
  <si>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</si>
  <si>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</si>
  <si>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</si>
  <si>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</si>
  <si>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</si>
  <si>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</si>
  <si>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</si>
  <si>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</si>
  <si>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</si>
  <si>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</si>
  <si>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</si>
  <si>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</si>
  <si>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</si>
  <si>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</si>
  <si>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</si>
  <si>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</si>
  <si>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</si>
  <si>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</si>
  <si>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</si>
  <si>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</si>
  <si>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</si>
  <si>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</si>
  <si>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</si>
  <si>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</si>
  <si>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</si>
  <si>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</si>
  <si>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</si>
  <si>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</si>
  <si>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</si>
  <si>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</si>
  <si>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</si>
  <si>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</si>
  <si>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</si>
  <si>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</si>
  <si>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</si>
  <si>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</si>
  <si>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</si>
  <si>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</si>
  <si>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</si>
  <si>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</si>
  <si>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</si>
  <si>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</si>
  <si>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</si>
  <si>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</si>
  <si>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</si>
  <si>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</si>
  <si>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</si>
  <si>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</si>
  <si>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</si>
  <si>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</si>
  <si>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</si>
  <si>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</si>
  <si>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</si>
  <si>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</si>
  <si>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</si>
  <si>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</si>
  <si>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</si>
  <si>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</si>
  <si>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</si>
  <si>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</si>
  <si>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</si>
  <si>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</si>
  <si>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</si>
  <si>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</si>
  <si>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</si>
  <si>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</si>
  <si>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</si>
  <si>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</si>
  <si>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</si>
  <si>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</si>
  <si>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</si>
  <si>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</si>
  <si>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</si>
  <si>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</si>
  <si>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</si>
  <si>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</si>
  <si>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</si>
  <si>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</si>
  <si>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</si>
  <si>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</si>
  <si>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</si>
  <si>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</si>
  <si>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</si>
  <si>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</si>
  <si>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</si>
  <si>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</si>
  <si>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</si>
  <si>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</si>
  <si>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</si>
  <si>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</si>
  <si>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</si>
  <si>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</si>
  <si>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</si>
  <si>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</si>
  <si>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</si>
  <si>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</si>
  <si>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</si>
  <si>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</si>
  <si>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</si>
  <si>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</si>
  <si>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</si>
  <si>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</si>
  <si>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</si>
  <si>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</si>
  <si>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</si>
  <si>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</si>
  <si>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</si>
  <si>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</si>
  <si>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</si>
  <si>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</si>
  <si>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</si>
  <si>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</si>
  <si>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</si>
  <si>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</si>
  <si>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</si>
  <si>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</si>
  <si>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</si>
  <si>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</si>
  <si>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</si>
  <si>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</si>
  <si>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</si>
  <si>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</si>
  <si>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</si>
  <si>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</si>
  <si>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</si>
  <si>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</si>
  <si>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</si>
  <si>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</si>
  <si>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</si>
  <si>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</si>
  <si>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</si>
  <si>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</si>
  <si>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</si>
  <si>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</si>
  <si>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</si>
  <si>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</si>
  <si>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</si>
  <si>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</si>
  <si>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</si>
  <si>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</si>
  <si>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</si>
  <si>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</si>
  <si>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</si>
  <si>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</si>
  <si>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</si>
  <si>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</si>
  <si>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</si>
  <si>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</si>
  <si>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</si>
  <si>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</si>
  <si>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</si>
  <si>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</si>
  <si>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</si>
  <si>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</si>
  <si>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</si>
  <si>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</si>
  <si>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</si>
  <si>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</si>
  <si>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</si>
  <si>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</si>
  <si>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</si>
  <si>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</si>
  <si>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</si>
  <si>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</si>
  <si>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</si>
  <si>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</si>
  <si>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</si>
  <si>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</si>
  <si>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</si>
  <si>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</si>
  <si>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</si>
  <si>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</si>
  <si>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</si>
  <si>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</si>
  <si>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</si>
  <si>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</si>
  <si>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</si>
  <si>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</si>
  <si>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</si>
  <si>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</si>
  <si>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</si>
  <si>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</si>
  <si>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</si>
  <si>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</si>
  <si>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</si>
  <si>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</si>
  <si>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</si>
  <si>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</si>
  <si>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</si>
  <si>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</si>
  <si>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</si>
  <si>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</si>
  <si>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</si>
  <si>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</si>
  <si>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</si>
  <si>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</si>
  <si>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</si>
  <si>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</si>
  <si>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</si>
  <si>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</si>
  <si>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</si>
  <si>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</si>
  <si>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</si>
  <si>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</si>
  <si>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</si>
  <si>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</si>
  <si>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</si>
  <si>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</si>
  <si>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</si>
  <si>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</si>
  <si>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</si>
  <si>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</si>
  <si>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</si>
  <si>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</si>
  <si>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</si>
  <si>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</si>
  <si>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</si>
  <si>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</si>
  <si>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</si>
  <si>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</si>
  <si>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</si>
  <si>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</si>
  <si>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</si>
  <si>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</si>
  <si>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</si>
  <si>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</si>
  <si>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</si>
  <si>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</si>
  <si>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</si>
  <si>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</si>
  <si>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</si>
  <si>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</si>
  <si>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</si>
  <si>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</si>
  <si>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</si>
  <si>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</si>
  <si>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</si>
  <si>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</si>
  <si>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</si>
  <si>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</si>
  <si>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</si>
  <si>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</si>
  <si>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</si>
  <si>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</si>
  <si>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</si>
  <si>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</si>
  <si>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</si>
  <si>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</si>
  <si>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</si>
  <si>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</si>
  <si>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</si>
  <si>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</si>
  <si>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</si>
  <si>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</si>
  <si>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</si>
  <si>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</si>
  <si>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</si>
  <si>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</si>
  <si>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</si>
  <si>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</si>
  <si>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</si>
  <si>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</si>
  <si>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</si>
  <si>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</si>
  <si>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</si>
  <si>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</si>
  <si>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</si>
  <si>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</si>
  <si>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</si>
  <si>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</si>
  <si>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</si>
  <si>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</si>
  <si>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</si>
  <si>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</si>
  <si>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</si>
  <si>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</si>
  <si>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</si>
  <si>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</si>
  <si>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</si>
  <si>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</si>
  <si>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</si>
  <si>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</si>
  <si>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</si>
  <si>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</si>
  <si>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</si>
  <si>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</si>
  <si>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</si>
  <si>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</si>
  <si>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</si>
  <si>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</si>
  <si>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</si>
  <si>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</si>
  <si>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</si>
  <si>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</si>
  <si>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</si>
  <si>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</si>
  <si>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</si>
  <si>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</si>
  <si>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</si>
  <si>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</si>
  <si>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</si>
  <si>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</si>
  <si>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</si>
  <si>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</si>
  <si>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</si>
  <si>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</si>
  <si>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</si>
  <si>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</si>
  <si>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</si>
  <si>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</si>
  <si>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</si>
  <si>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</si>
  <si>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</si>
  <si>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</si>
  <si>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</si>
  <si>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</si>
  <si>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</si>
  <si>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</si>
  <si>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</si>
  <si>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</si>
  <si>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</si>
  <si>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</si>
  <si>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</si>
  <si>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</si>
  <si>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</si>
  <si>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</si>
  <si>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</si>
  <si>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</si>
  <si>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</si>
  <si>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</si>
  <si>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</si>
  <si>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</si>
  <si>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</si>
  <si>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</si>
  <si>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</si>
  <si>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</si>
  <si>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</si>
  <si>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</si>
  <si>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</si>
  <si>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</si>
  <si>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</si>
  <si>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</si>
  <si>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</si>
  <si>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</si>
  <si>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</si>
  <si>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</si>
  <si>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</si>
  <si>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</si>
  <si>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</si>
  <si>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</si>
  <si>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</si>
  <si>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</si>
  <si>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</si>
  <si>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</si>
  <si>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</si>
  <si>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</si>
  <si>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</si>
  <si>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</si>
  <si>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</si>
  <si>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</si>
  <si>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</si>
  <si>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</si>
  <si>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</si>
  <si>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</si>
  <si>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</si>
  <si>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</si>
  <si>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</si>
  <si>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</si>
  <si>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</si>
  <si>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</si>
  <si>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</si>
  <si>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</si>
  <si>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</si>
  <si>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</si>
  <si>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</si>
  <si>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</si>
  <si>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</si>
  <si>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</si>
  <si>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</si>
  <si>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</si>
  <si>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</si>
  <si>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</si>
  <si>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</si>
  <si>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</si>
  <si>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</si>
  <si>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</si>
  <si>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</si>
  <si>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</si>
  <si>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</si>
  <si>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</si>
  <si>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</si>
  <si>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</si>
  <si>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</si>
  <si>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</si>
  <si>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</si>
  <si>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</si>
  <si>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</si>
  <si>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</si>
  <si>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</si>
  <si>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</si>
  <si>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</si>
  <si>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</si>
  <si>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</si>
  <si>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</si>
  <si>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</si>
  <si>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</si>
  <si>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</si>
  <si>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</si>
  <si>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</si>
  <si>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</si>
  <si>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</si>
  <si>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</si>
  <si>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</si>
  <si>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</si>
  <si>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</si>
  <si>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</si>
  <si>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</si>
  <si>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</si>
  <si>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</si>
  <si>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</si>
  <si>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</si>
  <si>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</si>
  <si>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</si>
  <si>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</si>
  <si>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</si>
  <si>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</si>
  <si>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</si>
  <si>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</si>
  <si>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</si>
  <si>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</si>
  <si>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</si>
  <si>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</si>
  <si>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</si>
  <si>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</si>
  <si>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</si>
  <si>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</si>
  <si>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</si>
  <si>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</si>
  <si>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</si>
  <si>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</si>
  <si>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</si>
  <si>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</si>
  <si>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</si>
  <si>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</si>
  <si>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</si>
  <si>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</si>
  <si>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</si>
  <si>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</si>
  <si>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</si>
  <si>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</si>
  <si>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</si>
  <si>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</si>
  <si>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</si>
  <si>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</si>
  <si>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</si>
  <si>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</si>
  <si>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</si>
  <si>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</si>
  <si>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</si>
  <si>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</si>
  <si>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</si>
  <si>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</si>
  <si>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</si>
  <si>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</si>
  <si>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</si>
  <si>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</si>
  <si>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</si>
  <si>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</si>
  <si>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</si>
  <si>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</si>
  <si>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</si>
  <si>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</si>
  <si>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</si>
  <si>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</si>
  <si>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</si>
  <si>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</si>
  <si>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</si>
  <si>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</si>
  <si>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</si>
  <si>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</si>
  <si>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</si>
  <si>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</si>
  <si>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</si>
  <si>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</si>
  <si>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</si>
  <si>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</si>
  <si>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</si>
  <si>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</si>
  <si>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</si>
  <si>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</si>
  <si>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</si>
  <si>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</si>
  <si>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</si>
  <si>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</si>
  <si>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</si>
  <si>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</si>
  <si>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</si>
  <si>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</si>
  <si>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</si>
  <si>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</si>
  <si>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</si>
  <si>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</si>
  <si>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</si>
  <si>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</si>
  <si>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</si>
  <si>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</si>
  <si>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</si>
  <si>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</si>
  <si>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</si>
  <si>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</si>
  <si>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</si>
  <si>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</si>
  <si>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</si>
  <si>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</si>
  <si>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</si>
  <si>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</si>
  <si>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</si>
  <si>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</si>
  <si>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</si>
  <si>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</si>
  <si>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</si>
  <si>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</si>
  <si>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</si>
  <si>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</si>
  <si>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</si>
  <si>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</si>
  <si>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</si>
  <si>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</si>
  <si>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</si>
  <si>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</si>
  <si>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</si>
  <si>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</si>
  <si>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</si>
  <si>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</si>
  <si>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</si>
  <si>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</si>
  <si>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</si>
  <si>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</si>
  <si>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</si>
  <si>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</si>
  <si>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</si>
  <si>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</si>
  <si>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</si>
  <si>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</si>
  <si>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</si>
  <si>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</si>
  <si>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</si>
  <si>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</si>
  <si>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</si>
  <si>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</si>
  <si>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</si>
  <si>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</si>
  <si>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</si>
  <si>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</si>
  <si>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</si>
  <si>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</si>
  <si>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</si>
  <si>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</si>
  <si>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</si>
  <si>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</si>
  <si>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</si>
  <si>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</si>
  <si>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</si>
  <si>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</si>
  <si>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</si>
  <si>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</si>
  <si>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</si>
  <si>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</si>
  <si>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</si>
  <si>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</si>
  <si>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</si>
  <si>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</si>
  <si>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</si>
  <si>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</si>
  <si>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</si>
  <si>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</si>
  <si>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</si>
  <si>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</si>
  <si>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</si>
  <si>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</si>
  <si>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</si>
  <si>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</si>
  <si>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</si>
  <si>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</si>
  <si>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</si>
  <si>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</si>
  <si>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</si>
  <si>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</si>
  <si>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</si>
  <si>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</si>
  <si>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</si>
  <si>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</si>
  <si>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</si>
  <si>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</si>
  <si>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</si>
  <si>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</si>
  <si>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</si>
  <si>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</si>
  <si>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</si>
  <si>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</si>
  <si>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</si>
  <si>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</si>
  <si>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</si>
  <si>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</si>
  <si>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</si>
  <si>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</si>
  <si>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</si>
  <si>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</si>
  <si>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</si>
  <si>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</si>
  <si>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</si>
  <si>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</si>
  <si>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</si>
  <si>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</si>
  <si>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</si>
  <si>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</si>
  <si>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</si>
  <si>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</si>
  <si>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</si>
  <si>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</si>
  <si>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</si>
  <si>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</si>
  <si>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</si>
  <si>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</si>
  <si>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</si>
  <si>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</si>
  <si>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</si>
  <si>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</si>
  <si>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</si>
  <si>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</si>
  <si>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</si>
  <si>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</si>
  <si>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</si>
  <si>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</si>
  <si>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</si>
  <si>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</si>
  <si>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</si>
  <si>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</si>
  <si>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</si>
  <si>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</si>
  <si>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</si>
  <si>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</si>
  <si>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</si>
  <si>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</si>
  <si>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</si>
  <si>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</si>
  <si>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</si>
  <si>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</si>
  <si>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</si>
  <si>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</si>
  <si>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</si>
  <si>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</si>
  <si>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</si>
  <si>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</si>
  <si>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</si>
  <si>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</si>
  <si>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</si>
  <si>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</si>
  <si>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</si>
  <si>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</si>
  <si>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</si>
  <si>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</si>
  <si>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</si>
  <si>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</si>
  <si>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</si>
  <si>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</si>
  <si>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</si>
  <si>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</si>
  <si>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</si>
  <si>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</si>
  <si>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</si>
  <si>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</si>
  <si>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</si>
  <si>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</si>
  <si>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</si>
  <si>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</si>
  <si>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</si>
  <si>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</si>
  <si>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</si>
  <si>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</si>
  <si>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</si>
  <si>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</si>
  <si>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</si>
  <si>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</si>
  <si>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</si>
  <si>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</si>
  <si>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</si>
  <si>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</si>
  <si>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</si>
  <si>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</si>
  <si>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</si>
  <si>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</si>
  <si>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</si>
  <si>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</si>
  <si>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</si>
  <si>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</si>
  <si>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</si>
  <si>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</si>
  <si>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</si>
  <si>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</si>
  <si>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</si>
  <si>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</si>
  <si>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</si>
  <si>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</si>
  <si>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</si>
  <si>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</si>
  <si>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</si>
  <si>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</si>
  <si>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</si>
  <si>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</si>
  <si>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</si>
  <si>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</si>
  <si>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</si>
  <si>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</si>
  <si>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</si>
  <si>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</si>
  <si>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</si>
  <si>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</si>
  <si>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</si>
  <si>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</si>
  <si>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</si>
  <si>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</si>
  <si>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</si>
  <si>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</si>
  <si>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</si>
  <si>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</si>
  <si>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</si>
  <si>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</si>
  <si>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</si>
  <si>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</si>
  <si>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</si>
  <si>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</si>
  <si>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</si>
  <si>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</si>
  <si>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</si>
  <si>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</si>
  <si>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</si>
  <si>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</si>
  <si>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</si>
  <si>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</si>
  <si>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</si>
  <si>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</si>
  <si>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</si>
  <si>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</si>
  <si>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</si>
  <si>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</si>
  <si>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</si>
  <si>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</si>
  <si>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</si>
  <si>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</si>
  <si>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</si>
  <si>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</si>
  <si>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</si>
  <si>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</si>
  <si>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</si>
  <si>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</si>
  <si>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</si>
  <si>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</si>
  <si>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</si>
  <si>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</si>
  <si>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</si>
  <si>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</si>
  <si>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</si>
  <si>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</si>
  <si>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</si>
  <si>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</si>
  <si>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</si>
  <si>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</si>
  <si>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</si>
  <si>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</si>
  <si>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</si>
  <si>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</si>
  <si>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</si>
  <si>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</si>
  <si>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</si>
  <si>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</si>
  <si>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</si>
  <si>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</si>
  <si>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</si>
  <si>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</si>
  <si>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</si>
  <si>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</si>
  <si>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</si>
  <si>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</si>
  <si>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</si>
  <si>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</si>
  <si>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</si>
  <si>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</si>
  <si>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</si>
  <si>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</si>
  <si>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</si>
  <si>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</si>
  <si>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</si>
  <si>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</si>
  <si>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</si>
  <si>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</si>
  <si>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</si>
  <si>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</si>
  <si>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</si>
  <si>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</si>
  <si>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</si>
  <si>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</si>
  <si>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</si>
  <si>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</si>
  <si>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</si>
  <si>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</si>
  <si>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</si>
  <si>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</si>
  <si>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</si>
  <si>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</si>
  <si>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</si>
  <si>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</si>
  <si>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</si>
  <si>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</si>
  <si>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</si>
  <si>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</si>
  <si>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</si>
  <si>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</si>
  <si>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</si>
  <si>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</si>
  <si>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</si>
  <si>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</si>
  <si>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</si>
  <si>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</si>
  <si>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</si>
  <si>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</si>
  <si>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</si>
  <si>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</si>
  <si>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</si>
  <si>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</si>
  <si>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</si>
  <si>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</si>
  <si>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</si>
  <si>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</si>
  <si>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</si>
  <si>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</si>
  <si>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</si>
  <si>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</si>
  <si>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</si>
  <si>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</si>
  <si>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</si>
  <si>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</si>
  <si>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</si>
  <si>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</si>
  <si>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</si>
  <si>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</si>
  <si>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</si>
  <si>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</si>
  <si>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</si>
  <si>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</si>
  <si>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</si>
  <si>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</si>
  <si>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</si>
  <si>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</si>
  <si>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</si>
  <si>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</si>
  <si>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</si>
  <si>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</si>
  <si>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</si>
  <si>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</si>
  <si>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</si>
  <si>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</si>
  <si>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</si>
  <si>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</si>
  <si>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</si>
  <si>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</si>
  <si>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</si>
  <si>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</si>
  <si>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</si>
  <si>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</si>
  <si>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</si>
  <si>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</si>
  <si>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</si>
  <si>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</si>
  <si>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</si>
  <si>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</si>
  <si>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</si>
  <si>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</si>
  <si>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</si>
  <si>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</si>
  <si>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</si>
  <si>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</si>
  <si>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</si>
  <si>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</si>
  <si>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</si>
  <si>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</si>
  <si>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</si>
  <si>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</si>
  <si>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</si>
  <si>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</si>
  <si>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</si>
  <si>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</si>
  <si>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</si>
  <si>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</si>
  <si>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</si>
  <si>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</si>
  <si>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</si>
  <si>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</si>
  <si>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</si>
  <si>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</si>
  <si>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</si>
  <si>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</si>
  <si>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</si>
  <si>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</si>
  <si>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</si>
  <si>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</si>
  <si>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</si>
  <si>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</si>
  <si>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</si>
  <si>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</si>
  <si>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</si>
  <si>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</si>
  <si>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</si>
  <si>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</si>
  <si>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</si>
  <si>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</si>
  <si>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</si>
  <si>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</si>
  <si>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</si>
  <si>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</si>
  <si>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</si>
  <si>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</si>
  <si>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</si>
  <si>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</si>
  <si>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</si>
  <si>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</si>
  <si>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</si>
  <si>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</si>
  <si>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</si>
  <si>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</si>
  <si>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</si>
  <si>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</si>
  <si>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</si>
  <si>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</si>
  <si>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</si>
  <si>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</si>
  <si>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</si>
  <si>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</si>
  <si>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</si>
  <si>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</si>
  <si>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</si>
  <si>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</si>
  <si>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</si>
  <si>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</si>
  <si>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</si>
  <si>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</si>
  <si>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</si>
  <si>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</si>
  <si>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</si>
  <si>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</si>
  <si>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</si>
  <si>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</si>
  <si>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</si>
  <si>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</si>
  <si>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</si>
  <si>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</si>
  <si>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</si>
  <si>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</si>
  <si>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</si>
  <si>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</si>
  <si>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</si>
  <si>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</si>
  <si>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</si>
  <si>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</si>
  <si>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</si>
  <si>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</si>
  <si>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</si>
  <si>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</si>
  <si>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</si>
  <si>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</si>
  <si>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</si>
  <si>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</si>
  <si>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</si>
  <si>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</si>
  <si>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</si>
  <si>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</si>
  <si>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</si>
  <si>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</si>
  <si>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</si>
  <si>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</si>
  <si>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</si>
  <si>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</si>
  <si>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</si>
  <si>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</si>
  <si>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</si>
  <si>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</si>
  <si>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</si>
  <si>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</si>
  <si>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</si>
  <si>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</si>
  <si>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</si>
  <si>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</si>
  <si>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</si>
  <si>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</si>
  <si>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</si>
  <si>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</si>
  <si>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</si>
  <si>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</si>
  <si>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</si>
  <si>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</si>
  <si>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</si>
  <si>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</si>
  <si>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</si>
  <si>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</si>
  <si>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</si>
  <si>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</si>
  <si>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</si>
  <si>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</si>
  <si>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</si>
  <si>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</si>
  <si>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</si>
  <si>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</si>
  <si>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</si>
  <si>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</si>
  <si>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</si>
  <si>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</si>
  <si>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</si>
  <si>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</si>
  <si>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</si>
  <si>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</si>
  <si>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</si>
  <si>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</si>
  <si>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</si>
  <si>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</si>
  <si>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</si>
  <si>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</si>
  <si>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</si>
  <si>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</si>
  <si>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</si>
  <si>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</si>
  <si>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</si>
  <si>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</si>
  <si>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</si>
  <si>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</si>
  <si>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</si>
  <si>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</si>
  <si>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</si>
  <si>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</si>
  <si>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</si>
  <si>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</si>
  <si>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</si>
  <si>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</si>
  <si>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</si>
  <si>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</si>
  <si>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</si>
  <si>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</si>
  <si>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</si>
  <si>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</si>
  <si>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</si>
  <si>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</si>
  <si>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</si>
  <si>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</si>
  <si>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</si>
  <si>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</si>
  <si>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</si>
  <si>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</si>
  <si>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</si>
  <si>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</si>
  <si>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</si>
  <si>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</si>
  <si>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</si>
  <si>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</si>
  <si>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</si>
  <si>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</si>
  <si>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</si>
  <si>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</si>
  <si>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</si>
  <si>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</si>
  <si>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</si>
  <si>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</si>
  <si>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</si>
  <si>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</si>
  <si>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</si>
  <si>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</si>
  <si>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</si>
  <si>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</si>
  <si>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</si>
  <si>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</si>
  <si>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</si>
  <si>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</si>
  <si>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</si>
  <si>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</si>
  <si>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</si>
  <si>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</si>
  <si>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</si>
  <si>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</si>
  <si>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</si>
  <si>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</si>
  <si>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</si>
  <si>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</si>
  <si>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</si>
  <si>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</si>
  <si>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</si>
  <si>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</si>
  <si>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</si>
  <si>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</si>
  <si>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</si>
  <si>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</si>
  <si>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</si>
  <si>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</si>
  <si>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</si>
  <si>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</si>
  <si>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</si>
  <si>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</si>
  <si>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</si>
  <si>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</si>
  <si>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</si>
  <si>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</si>
  <si>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</si>
  <si>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</si>
  <si>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</si>
  <si>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</si>
  <si>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</si>
  <si>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</si>
  <si>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</si>
  <si>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</si>
  <si>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</si>
  <si>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</si>
  <si>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</si>
  <si>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</si>
  <si>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</si>
  <si>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</si>
  <si>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</si>
  <si>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</si>
  <si>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</si>
  <si>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</si>
  <si>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</si>
  <si>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</si>
  <si>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</si>
  <si>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</si>
  <si>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</si>
  <si>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</si>
  <si>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</si>
  <si>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</si>
  <si>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</si>
  <si>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</si>
  <si>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</si>
  <si>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</si>
  <si>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</si>
  <si>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</si>
  <si>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</si>
  <si>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</si>
  <si>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</si>
  <si>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</si>
  <si>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</si>
  <si>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</si>
  <si>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</si>
  <si>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</si>
  <si>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</si>
  <si>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</si>
  <si>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</si>
  <si>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</si>
  <si>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</si>
  <si>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</si>
  <si>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</si>
  <si>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</si>
  <si>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</si>
  <si>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</si>
  <si>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</si>
  <si>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</si>
  <si>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</si>
  <si>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</si>
  <si>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</si>
  <si>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</si>
  <si>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</si>
  <si>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</si>
  <si>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</si>
  <si>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</si>
  <si>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</si>
  <si>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</si>
  <si>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</si>
  <si>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</si>
  <si>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</si>
  <si>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</si>
  <si>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</si>
  <si>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</si>
  <si>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</si>
  <si>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</si>
  <si>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</si>
  <si>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</si>
  <si>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</si>
  <si>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</si>
  <si>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</si>
  <si>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</si>
  <si>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</si>
  <si>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</si>
  <si>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</si>
  <si>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</si>
  <si>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</si>
  <si>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</si>
  <si>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</si>
  <si>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</si>
  <si>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</si>
  <si>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</si>
  <si>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</si>
  <si>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</si>
  <si>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</si>
  <si>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</si>
  <si>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</si>
  <si>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</si>
  <si>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</si>
  <si>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</si>
  <si>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</si>
  <si>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</si>
  <si>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</si>
  <si>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</si>
  <si>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</si>
  <si>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</si>
  <si>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</si>
  <si>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</si>
  <si>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</si>
  <si>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</si>
  <si>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</si>
  <si>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</si>
  <si>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</si>
  <si>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</si>
  <si>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</si>
  <si>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</si>
  <si>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</si>
  <si>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</si>
  <si>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</si>
  <si>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</si>
  <si>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</si>
  <si>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</si>
  <si>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</si>
  <si>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</si>
  <si>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</si>
  <si>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</si>
  <si>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</si>
  <si>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</si>
  <si>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</si>
  <si>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</si>
  <si>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</si>
  <si>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</si>
  <si>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</si>
  <si>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</si>
  <si>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</si>
  <si>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</si>
  <si>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</si>
  <si>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</si>
  <si>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</si>
  <si>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</si>
  <si>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</si>
  <si>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</si>
  <si>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</si>
  <si>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</si>
  <si>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</si>
  <si>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</si>
  <si>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</si>
  <si>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</si>
  <si>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</si>
  <si>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</si>
  <si>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</si>
  <si>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</si>
  <si>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</si>
  <si>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</si>
  <si>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</si>
  <si>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</si>
  <si>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</si>
  <si>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</si>
  <si>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</si>
  <si>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</si>
  <si>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</si>
  <si>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</si>
  <si>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</si>
  <si>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</si>
  <si>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</si>
  <si>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</si>
  <si>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</si>
  <si>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</si>
  <si>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</si>
  <si>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</si>
  <si>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</si>
  <si>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</si>
  <si>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</si>
  <si>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</si>
  <si>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</si>
  <si>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</si>
  <si>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</si>
  <si>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</si>
  <si>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</si>
  <si>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</si>
  <si>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</si>
  <si>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</si>
  <si>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</si>
  <si>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</si>
  <si>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</si>
  <si>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</si>
  <si>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</si>
  <si>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</si>
  <si>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</si>
  <si>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</si>
  <si>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</si>
  <si>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</si>
  <si>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</si>
  <si>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</si>
  <si>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</si>
  <si>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</si>
  <si>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</si>
  <si>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</si>
  <si>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</si>
  <si>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</si>
  <si>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</si>
  <si>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</si>
  <si>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</si>
  <si>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</si>
  <si>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</si>
  <si>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</si>
  <si>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</si>
  <si>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</si>
  <si>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</si>
  <si>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</si>
  <si>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</si>
  <si>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</si>
  <si>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</si>
  <si>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</si>
  <si>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</si>
  <si>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</si>
  <si>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</si>
  <si>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</si>
  <si>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</si>
  <si>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</si>
  <si>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</si>
  <si>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</si>
  <si>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</si>
  <si>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</si>
  <si>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</si>
  <si>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</si>
  <si>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</si>
  <si>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</si>
  <si>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</si>
  <si>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</si>
  <si>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</si>
  <si>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</si>
  <si>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</si>
  <si>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</si>
  <si>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</si>
  <si>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</si>
  <si>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</si>
  <si>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</si>
  <si>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</si>
  <si>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</si>
  <si>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</si>
  <si>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</si>
  <si>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</si>
  <si>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</si>
  <si>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</si>
  <si>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</si>
  <si>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</si>
  <si>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</si>
  <si>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</si>
  <si>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</si>
  <si>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</si>
  <si>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</si>
  <si>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</si>
  <si>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</si>
  <si>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</si>
  <si>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</si>
  <si>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</si>
  <si>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</si>
  <si>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</si>
  <si>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</si>
  <si>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</si>
  <si>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</si>
  <si>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</si>
  <si>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</si>
  <si>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</si>
  <si>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</si>
  <si>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</si>
  <si>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</si>
  <si>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</si>
  <si>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</si>
  <si>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</si>
  <si>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</si>
  <si>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</si>
  <si>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</si>
  <si>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</si>
  <si>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</si>
  <si>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</si>
  <si>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</si>
  <si>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</si>
  <si>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</si>
  <si>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</si>
  <si>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</si>
  <si>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</si>
  <si>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</si>
  <si>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</si>
  <si>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</si>
  <si>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</si>
  <si>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</si>
  <si>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</si>
  <si>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</si>
  <si>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</si>
  <si>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</si>
  <si>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</si>
  <si>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</si>
  <si>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</si>
  <si>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</si>
  <si>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</si>
  <si>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</si>
  <si>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</si>
  <si>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</si>
  <si>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</si>
  <si>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</si>
  <si>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</si>
  <si>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</si>
  <si>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</si>
  <si>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</si>
  <si>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</si>
  <si>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</si>
  <si>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</si>
  <si>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</si>
  <si>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</si>
  <si>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</si>
  <si>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</si>
  <si>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</si>
  <si>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</si>
  <si>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</si>
  <si>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</si>
  <si>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</si>
  <si>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</si>
  <si>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</si>
  <si>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</si>
  <si>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</si>
  <si>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</si>
  <si>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</si>
  <si>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</si>
  <si>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</si>
  <si>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</si>
  <si>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</si>
  <si>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</si>
  <si>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</si>
  <si>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</si>
  <si>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</si>
  <si>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</si>
  <si>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</si>
  <si>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</si>
  <si>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</si>
  <si>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</si>
  <si>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</si>
  <si>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</si>
  <si>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</si>
  <si>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</si>
  <si>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</si>
  <si>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</si>
  <si>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</si>
  <si>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</si>
  <si>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</si>
  <si>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</si>
  <si>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</si>
  <si>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</si>
  <si>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</si>
  <si>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</si>
  <si>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</si>
  <si>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</si>
  <si>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</si>
  <si>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</si>
  <si>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</si>
  <si>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</si>
  <si>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</si>
  <si>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</si>
  <si>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</si>
  <si>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</si>
  <si>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</si>
  <si>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</si>
  <si>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</si>
  <si>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</si>
  <si>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</si>
  <si>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</si>
  <si>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</si>
  <si>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</si>
  <si>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</si>
  <si>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</si>
  <si>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</si>
  <si>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</si>
  <si>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</si>
  <si>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</si>
  <si>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</si>
  <si>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</si>
  <si>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</si>
  <si>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</si>
  <si>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</si>
  <si>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</si>
  <si>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</si>
  <si>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</si>
  <si>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</si>
  <si>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</si>
  <si>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</si>
  <si>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</si>
  <si>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</si>
  <si>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</si>
  <si>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</si>
  <si>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</si>
  <si>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</si>
  <si>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</si>
  <si>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</si>
  <si>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</si>
  <si>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</si>
  <si>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</si>
  <si>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</si>
  <si>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</si>
  <si>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</si>
  <si>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</si>
  <si>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</si>
  <si>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</si>
  <si>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</si>
  <si>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</si>
  <si>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</si>
  <si>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</si>
  <si>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</si>
  <si>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</si>
  <si>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</si>
  <si>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</si>
  <si>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</si>
  <si>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</si>
  <si>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</si>
  <si>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</si>
  <si>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</si>
  <si>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</si>
  <si>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</si>
  <si>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</si>
  <si>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</si>
  <si>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</si>
  <si>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</si>
  <si>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</si>
  <si>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</si>
  <si>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</si>
  <si>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</si>
  <si>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</si>
  <si>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</si>
  <si>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</si>
  <si>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</si>
  <si>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</si>
  <si>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</si>
  <si>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</si>
  <si>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</si>
  <si>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</si>
  <si>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</si>
  <si>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</si>
  <si>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</si>
  <si>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</si>
  <si>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</si>
  <si>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</si>
  <si>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</si>
  <si>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</si>
  <si>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</si>
  <si>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</si>
  <si>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</si>
  <si>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</si>
  <si>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</si>
  <si>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</si>
  <si>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</si>
  <si>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</si>
  <si>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</si>
  <si>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</si>
  <si>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</si>
  <si>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</si>
  <si>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</si>
  <si>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</si>
  <si>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</si>
  <si>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</si>
  <si>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</si>
  <si>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</si>
  <si>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</si>
  <si>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</si>
  <si>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</si>
  <si>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</si>
  <si>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</si>
  <si>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</si>
  <si>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</si>
  <si>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</si>
  <si>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</si>
  <si>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</si>
  <si>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</si>
  <si>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</si>
  <si>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</si>
  <si>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</si>
  <si>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</si>
  <si>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</si>
  <si>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</si>
  <si>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</si>
  <si>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</si>
  <si>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</si>
  <si>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</si>
  <si>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</si>
  <si>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</si>
  <si>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</si>
  <si>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</si>
  <si>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</si>
  <si>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</si>
  <si>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</si>
  <si>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</si>
  <si>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</si>
  <si>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</si>
  <si>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</si>
  <si>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</si>
  <si>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</si>
  <si>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</si>
  <si>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</si>
  <si>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</si>
  <si>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</si>
  <si>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</si>
  <si>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</si>
  <si>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</si>
  <si>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</si>
  <si>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</si>
  <si>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</si>
  <si>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</si>
  <si>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</si>
  <si>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</si>
  <si>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</si>
  <si>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</si>
  <si>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</si>
  <si>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</si>
  <si>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</si>
  <si>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</si>
  <si>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</si>
  <si>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</si>
  <si>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</si>
  <si>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</si>
  <si>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</si>
  <si>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</si>
  <si>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</si>
  <si>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</si>
  <si>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</si>
  <si>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</si>
  <si>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</si>
  <si>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</si>
  <si>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</si>
  <si>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</si>
  <si>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</si>
  <si>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</si>
  <si>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</si>
  <si>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</si>
  <si>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</si>
  <si>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</si>
  <si>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</si>
  <si>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</si>
  <si>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</si>
  <si>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</si>
  <si>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</si>
  <si>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</si>
  <si>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</si>
  <si>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</si>
  <si>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</si>
  <si>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</si>
  <si>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</si>
  <si>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</si>
  <si>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</si>
  <si>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</si>
  <si>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</si>
  <si>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</si>
  <si>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</si>
  <si>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</si>
  <si>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</si>
  <si>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</si>
  <si>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</si>
  <si>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</si>
  <si>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</si>
  <si>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</si>
  <si>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</si>
  <si>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</si>
  <si>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</si>
  <si>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</si>
  <si>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</si>
  <si>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</si>
  <si>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</si>
  <si>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</si>
  <si>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</si>
  <si>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</si>
  <si>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</si>
  <si>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</si>
  <si>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</si>
  <si>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</si>
  <si>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</si>
  <si>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</si>
  <si>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</si>
  <si>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</si>
  <si>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</si>
  <si>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</si>
  <si>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</si>
  <si>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</si>
  <si>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</si>
  <si>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</si>
  <si>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</si>
  <si>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</si>
  <si>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</si>
  <si>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</si>
  <si>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</si>
  <si>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</si>
  <si>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</si>
  <si>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</si>
  <si>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</si>
  <si>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</si>
  <si>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</si>
  <si>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</si>
  <si>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</si>
  <si>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</si>
  <si>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</si>
  <si>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</si>
  <si>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</si>
  <si>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</si>
  <si>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</si>
  <si>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</si>
  <si>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</si>
  <si>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</si>
  <si>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</si>
  <si>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</si>
  <si>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</si>
  <si>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</si>
  <si>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</si>
  <si>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</si>
  <si>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</si>
  <si>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</si>
  <si>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</si>
  <si>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</si>
  <si>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</si>
  <si>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</si>
  <si>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</si>
  <si>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</si>
  <si>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</si>
  <si>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</si>
  <si>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</si>
  <si>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</si>
  <si>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</si>
  <si>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</si>
  <si>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</si>
  <si>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</si>
  <si>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</si>
  <si>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</si>
  <si>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</si>
  <si>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</si>
  <si>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</si>
  <si>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</si>
  <si>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</si>
  <si>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</si>
  <si>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</si>
  <si>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</si>
  <si>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</si>
  <si>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</si>
  <si>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</si>
  <si>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</si>
  <si>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</si>
  <si>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</si>
  <si>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</si>
  <si>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</si>
  <si>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</si>
  <si>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</si>
  <si>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</si>
  <si>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</si>
  <si>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</si>
  <si>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</si>
  <si>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</si>
  <si>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</si>
  <si>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</si>
  <si>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</si>
  <si>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</si>
  <si>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</si>
  <si>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</si>
  <si>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</si>
  <si>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</si>
  <si>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</si>
  <si>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</si>
  <si>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</si>
  <si>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</si>
  <si>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</si>
  <si>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</si>
  <si>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</si>
  <si>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</si>
  <si>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</si>
  <si>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</si>
  <si>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</si>
  <si>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</si>
  <si>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</si>
  <si>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</si>
  <si>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</si>
  <si>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</si>
  <si>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</si>
  <si>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</si>
  <si>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</si>
  <si>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</si>
  <si>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</si>
  <si>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</si>
  <si>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</si>
  <si>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</si>
  <si>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</si>
  <si>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</si>
  <si>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</si>
  <si>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</si>
  <si>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</si>
  <si>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</si>
  <si>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</si>
  <si>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</si>
  <si>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</si>
  <si>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</si>
  <si>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</si>
  <si>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</si>
  <si>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</si>
  <si>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</si>
  <si>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</si>
  <si>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</si>
  <si>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</si>
  <si>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</si>
  <si>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</si>
  <si>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</si>
  <si>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</si>
  <si>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</si>
  <si>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</si>
  <si>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</si>
  <si>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</si>
  <si>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</si>
  <si>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</si>
  <si>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</si>
  <si>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</si>
  <si>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</si>
  <si>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</si>
  <si>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</si>
  <si>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</si>
  <si>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</si>
  <si>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</si>
  <si>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</si>
  <si>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</si>
  <si>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</si>
  <si>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</si>
  <si>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</si>
  <si>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</si>
  <si>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</si>
  <si>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</si>
  <si>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</si>
  <si>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</si>
  <si>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</si>
  <si>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</si>
  <si>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</si>
  <si>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</si>
  <si>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</si>
  <si>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</si>
  <si>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</si>
  <si>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</si>
  <si>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</si>
  <si>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</si>
  <si>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</si>
  <si>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</si>
  <si>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</si>
  <si>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</si>
  <si>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</si>
  <si>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</si>
  <si>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</si>
  <si>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</si>
  <si>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</si>
  <si>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</si>
  <si>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</si>
  <si>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</si>
  <si>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</si>
  <si>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</si>
  <si>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</si>
  <si>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</si>
  <si>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</si>
  <si>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</si>
  <si>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</si>
  <si>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</si>
  <si>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</si>
  <si>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</si>
  <si>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</si>
  <si>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</si>
  <si>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</si>
  <si>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</si>
  <si>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</si>
  <si>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</si>
  <si>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</si>
  <si>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</si>
  <si>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</si>
  <si>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</si>
  <si>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</si>
  <si>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</si>
  <si>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</si>
  <si>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</si>
  <si>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</si>
  <si>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</si>
  <si>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</si>
  <si>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</si>
  <si>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</si>
  <si>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</si>
  <si>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</si>
  <si>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</si>
  <si>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</si>
  <si>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</si>
  <si>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</si>
  <si>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</si>
  <si>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</si>
  <si>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</si>
  <si>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</si>
  <si>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</si>
  <si>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</si>
  <si>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</si>
  <si>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</si>
  <si>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</si>
  <si>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</si>
  <si>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</si>
  <si>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</si>
  <si>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</si>
  <si>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</si>
  <si>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</si>
  <si>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</si>
  <si>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</si>
  <si>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</si>
  <si>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</si>
  <si>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</si>
  <si>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</si>
  <si>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</si>
  <si>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</si>
  <si>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</si>
  <si>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</si>
  <si>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</si>
  <si>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</si>
  <si>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</si>
  <si>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</si>
  <si>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</si>
  <si>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</si>
  <si>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</si>
  <si>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</si>
  <si>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</si>
  <si>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</si>
  <si>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</si>
  <si>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</si>
  <si>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</si>
  <si>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</si>
  <si>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</si>
  <si>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</si>
  <si>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</si>
  <si>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</si>
  <si>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</si>
  <si>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</si>
  <si>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</si>
  <si>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</si>
  <si>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</si>
  <si>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</si>
  <si>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</si>
  <si>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</si>
  <si>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</si>
  <si>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</si>
  <si>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</si>
  <si>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</si>
  <si>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</si>
  <si>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</si>
  <si>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</si>
  <si>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</si>
  <si>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</si>
  <si>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</si>
  <si>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</si>
  <si>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</si>
  <si>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</si>
  <si>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</si>
  <si>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</si>
  <si>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</si>
  <si>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</si>
  <si>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</si>
  <si>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</si>
  <si>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</si>
  <si>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</si>
  <si>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</si>
  <si>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</si>
  <si>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</si>
  <si>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</si>
  <si>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</si>
  <si>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</si>
  <si>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</si>
  <si>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</si>
  <si>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</si>
  <si>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</si>
  <si>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</si>
  <si>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</si>
  <si>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</si>
  <si>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</si>
  <si>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</si>
  <si>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</si>
  <si>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</si>
  <si>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</si>
  <si>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</si>
  <si>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</si>
  <si>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</si>
  <si>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</si>
  <si>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</si>
  <si>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</si>
  <si>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</si>
  <si>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</si>
  <si>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</si>
  <si>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</si>
  <si>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</si>
  <si>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</si>
  <si>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</si>
  <si>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</si>
  <si>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</si>
  <si>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</si>
  <si>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</si>
  <si>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</si>
  <si>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</si>
  <si>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</si>
  <si>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</si>
  <si>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</si>
  <si>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</si>
  <si>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</si>
  <si>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</si>
  <si>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</si>
  <si>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</si>
  <si>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</si>
  <si>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</si>
  <si>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</si>
  <si>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</si>
  <si>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</si>
  <si>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</si>
  <si>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</si>
  <si>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</si>
  <si>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</si>
  <si>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</si>
  <si>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</si>
  <si>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</si>
  <si>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</si>
  <si>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</si>
  <si>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</si>
  <si>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</si>
  <si>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</si>
  <si>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</si>
  <si>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</si>
  <si>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</si>
  <si>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</si>
  <si>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</si>
  <si>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</si>
  <si>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</si>
  <si>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</si>
  <si>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</si>
  <si>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</si>
  <si>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</si>
  <si>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</si>
  <si>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</si>
  <si>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</si>
  <si>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</si>
  <si>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</si>
  <si>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</si>
  <si>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</si>
  <si>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</si>
  <si>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</si>
  <si>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</si>
  <si>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</si>
  <si>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</si>
  <si>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</si>
  <si>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</si>
  <si>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</si>
  <si>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</si>
  <si>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</si>
  <si>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</si>
  <si>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</si>
  <si>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</si>
  <si>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</si>
  <si>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</si>
  <si>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</si>
  <si>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</si>
  <si>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</si>
  <si>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</si>
  <si>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</si>
  <si>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</si>
  <si>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</si>
  <si>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</si>
  <si>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</si>
  <si>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</si>
  <si>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</si>
  <si>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</si>
  <si>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</si>
  <si>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</si>
  <si>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</si>
  <si>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</si>
  <si>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</si>
  <si>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</si>
  <si>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</si>
  <si>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</si>
  <si>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</si>
  <si>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</si>
  <si>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</si>
  <si>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</si>
  <si>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</si>
  <si>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</si>
  <si>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</si>
  <si>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</si>
  <si>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</si>
  <si>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</si>
  <si>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</si>
  <si>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</si>
  <si>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</si>
  <si>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</si>
  <si>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</si>
  <si>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</si>
  <si>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</si>
  <si>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</si>
  <si>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</si>
  <si>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</si>
  <si>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</si>
  <si>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</si>
  <si>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</si>
  <si>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</si>
  <si>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</si>
  <si>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</si>
  <si>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</si>
  <si>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</si>
  <si>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</si>
  <si>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</si>
  <si>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</si>
  <si>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</si>
  <si>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</si>
  <si>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</si>
  <si>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</si>
  <si>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</si>
  <si>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</si>
  <si>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</si>
  <si>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</si>
  <si>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</si>
  <si>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</si>
  <si>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</si>
  <si>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</si>
  <si>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</si>
  <si>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</si>
  <si>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</si>
  <si>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</si>
  <si>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</si>
  <si>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</si>
  <si>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</si>
  <si>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</si>
  <si>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</si>
  <si>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</si>
  <si>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</si>
  <si>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</si>
  <si>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</si>
  <si>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</si>
  <si>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</si>
  <si>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</si>
  <si>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</si>
  <si>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suministro de material medicoquirurgico para todas las IPS</t>
  </si>
  <si>
    <t>suministro de material laboratorio para todas las IPS</t>
  </si>
  <si>
    <t>Código UNSPSC (cada código separado por ;)º</t>
  </si>
  <si>
    <t>suministro de material odontologico para todas las IPS</t>
  </si>
  <si>
    <t>suministro de material rayos x para todas las IPS</t>
  </si>
  <si>
    <t>suministro de material farmaceutico para todas las IPS</t>
  </si>
  <si>
    <t>Combustibles para vehiculos, lubricantes y llantas operativo</t>
  </si>
  <si>
    <t>Adquisicion de bienes de mantenimiento hospitalario</t>
  </si>
  <si>
    <t>Otros Materiales y Suministros</t>
  </si>
  <si>
    <t>Compra de Equipos</t>
  </si>
  <si>
    <t>Compra de Software</t>
  </si>
  <si>
    <t>Otras Adquisiciones de Bienes</t>
  </si>
  <si>
    <t>Servicios Públicos</t>
  </si>
  <si>
    <t>Inversion en remodelacion y construccion</t>
  </si>
  <si>
    <t>Impresos y Publicaciones</t>
  </si>
  <si>
    <t>Adquisiciones de servicios de mantenimiento hospitalario</t>
  </si>
  <si>
    <t>GESTION DE INSUMOS</t>
  </si>
  <si>
    <t>OFICINA JURIDICA</t>
  </si>
  <si>
    <t>41104213;41116000;41116003;41116004;41116005;41116008;41116009;41116010;41116011;41116014;41116016;41116100;41116104;41116105;41116107;41116108;41116109;41116110;41116111;41116112;41116113;41116120;41116121;41116122;41116123;41116124;41116125;41116126;41116127;41116129;41116130;41116131;41116132;41116133;41116134;41116135;41116136;41116137;41116138;41116139;41116140;41116141;41116142;41116143;41116144;41121500;41121509;41121510;41121600;41121609;41121700;41121701;41121703;41121706;41121707;41121708;41121711;41121800;41121816;41121817;41122000;41122004;41122100;41122101;41122400;41122401;41122402;41122403;41122404;41122408;41122411;41122413;41122500;41122600;41122601;41122605;41122700;41122702;41122800;41122801;41122802;41122803;41122804;41122805;41123300;41123400;41123403</t>
  </si>
  <si>
    <t xml:space="preserve">42152000;42203700
	</t>
  </si>
  <si>
    <t>15101800;15101500;15121500;15121500;15121800; 15121900</t>
  </si>
  <si>
    <t>42181500;42182700;42182800;42201700;42201800;  42295100</t>
  </si>
  <si>
    <t>32131000;43191500;43231500;43231600;44103100</t>
  </si>
  <si>
    <t>83101500;83101800;83121700</t>
  </si>
  <si>
    <t>95121700;95122000;95122300</t>
  </si>
  <si>
    <t>72101500;72102100;72102900;72103300</t>
  </si>
  <si>
    <t>42181500;42182700;42182800;42201700;42201800;  42295100;40101600</t>
  </si>
  <si>
    <t>51141500;51141600;51141700;51141800;51141900; 51142000;51142100;51142200;51142300;51142400;51142500;51142600;51142700;51142800;51142800;51181800;51191900; 51191800; 51142900</t>
  </si>
  <si>
    <t>51141500;51141600;51141700;51141800;51141900; 51142000;51142100;51142200;51142300;51142400;51142500;51142600;51142700;51142800;51142800;51181800;51191900: 51191800; 51142900</t>
  </si>
  <si>
    <t>42151500;42151600;42151700;42151800;42151900;42152100;42152200;42152300;42152400;42152500;42152600;42152700;42152800;42295100;42151802</t>
  </si>
  <si>
    <t>23101500;23271400;27111500;27112100;30171600;  30191600;30191800;41112800;42152000;42171600;42171800;42191800;42192000;42192400;42211600;42251500;42251600;42295100;43191500;43222800;43233700;44111900;44121600;46181500;46181800;47121700;47121800;52121500;52141500;52141800;55121900;56101700;56111500;  56121500;56122000;40101700;41103900;40142200; 40151600; 40101600;40101604;41112222;31162800;41112404;41103011;26101766;40101843;25172608;45111700;52121504;43222640;50161800;52141807;42301501;24111503;43211509</t>
  </si>
  <si>
    <t>30191500;30191600;30191700;30191800;40101600;24141500;27112001;46171500</t>
  </si>
  <si>
    <t>55101500;82101501</t>
  </si>
  <si>
    <t>JOSE ROBERTO FONTALVO</t>
  </si>
  <si>
    <t>jose.fontalvo@saludcentro.gov.co</t>
  </si>
  <si>
    <t>85110000; 85111500; 85111600</t>
  </si>
  <si>
    <t xml:space="preserve">80111500; 72102900 </t>
  </si>
  <si>
    <t xml:space="preserve">80111500; 84111506 </t>
  </si>
  <si>
    <t xml:space="preserve">80111500; 85101700 </t>
  </si>
  <si>
    <t xml:space="preserve">85122200; 85121502; 85121600   </t>
  </si>
  <si>
    <t xml:space="preserve">80111500; 85121800 </t>
  </si>
  <si>
    <t xml:space="preserve">80111500; 85122200 </t>
  </si>
  <si>
    <t>80111500; 80111612; 80111714</t>
  </si>
  <si>
    <t>80111500; 85122200</t>
  </si>
  <si>
    <t>80111500; 80121700</t>
  </si>
  <si>
    <t>81112300; 81111800</t>
  </si>
  <si>
    <t>Servicios de alquiler o arrendamiento de hardware de computador por contingencia estrategia COVID</t>
  </si>
  <si>
    <r>
      <rPr>
        <sz val="11"/>
        <rFont val="Calibri"/>
        <family val="2"/>
        <scheme val="minor"/>
      </rPr>
      <t>Servicios de guardas de seguridad</t>
    </r>
    <r>
      <rPr>
        <sz val="11"/>
        <color rgb="FFFF0000"/>
        <rFont val="Calibri"/>
        <family val="2"/>
        <scheme val="minor"/>
      </rPr>
      <t xml:space="preserve"> </t>
    </r>
  </si>
  <si>
    <t>BRINDAR SERVICIO DE PLATAFORMA TECNOLOGICA CRM DE REFERENCIA Y CONTRA REFERENCIA Y TRASLADO DE PACIENTES</t>
  </si>
  <si>
    <t>BRINDAR SERVICIO DE PLATAFORMA TECNOLOGICA PARA COVID -19</t>
  </si>
  <si>
    <t>BRINDAR SERVICIOS DE SISTEMA DE INOFMRACION PARA EL LABORATORIO DE REFERENCIA  - POR TI MUJER</t>
  </si>
  <si>
    <t>BRINDAR SERVICIO DE PLATAFORMA TECNOLOGICA CRM PARA EVENTOS SEM -CALI</t>
  </si>
  <si>
    <t xml:space="preserve">80121704 -80121610 - </t>
  </si>
  <si>
    <t xml:space="preserve">72102103; 72102104  </t>
  </si>
  <si>
    <r>
      <rPr>
        <sz val="11"/>
        <rFont val="Calibri"/>
        <family val="2"/>
        <scheme val="minor"/>
      </rPr>
      <t xml:space="preserve">80111500; </t>
    </r>
    <r>
      <rPr>
        <sz val="11"/>
        <color rgb="FF00B050"/>
        <rFont val="Calibri"/>
        <family val="2"/>
        <scheme val="minor"/>
      </rPr>
      <t>93141808</t>
    </r>
  </si>
  <si>
    <t>BRINDAR SERVICIO DE FACTRUACION ELECTRONICA- Facturación electrónica</t>
  </si>
  <si>
    <t>Realizar Rastreo de ambulancias</t>
  </si>
  <si>
    <t>Prestación de servicios -PROFESIONAL UNIVERSITARIA APOYO AL PROCESO DE EVALUACION Y MEJORA- CALIDAD</t>
  </si>
  <si>
    <t>Prestación de servicios -PROFESIONAL UNIVERSITARIO APOYO AL PROCESO DE GESTION RECURSO FISICO</t>
  </si>
  <si>
    <t>Prestación de servicios - PROFESIONAL UNIVERSITARIO PROCESO DE APOYO ADIAGNOSTICO</t>
  </si>
  <si>
    <t>Prestación de servicios profesionales en el proceso de apoyo en atención al usuario</t>
  </si>
  <si>
    <t>42131500;42131600;42131700;42132100;42132200;42141500;42141800;42141900;42142100;42142400;42142500;42142600;42142700;42142800;42142900;42182000;42201700;42221500;42231700;42271800;42271900;42272000;42281500;4229290042311500;42312200;47121700;42295451;42132105;42131612;42131604;51102710;42131504;42271709;42131606;42201708;42272209;42131606;46181533;42132205;42272301;4221500;42272223;</t>
  </si>
  <si>
    <t>41104213;41116000;41116003;41116004;41116005;41116008;41116009;41116010;41116011;41116014;41116016;41116100;41116104;41116105;41116107;41116108;41116109;41116110;41116111;41116112;41116113;41116120;41116121;41116122;41116123;41116124;41116125;41116126;41116127;41116129;41116130;41116131;41116132;41116133;41116134;41116135;41116136;41116137;41116138;41116139;41116140;41116141;41116142;41116143;41116144;41121500;41121509;41121510;41121600;41121609;41121700;41121701;41121703;41121706;41121707;41121708;41121711;41121800;41121816;41121817;41122000;41122004;41122100;41122101;41122400;41122401;41122402;41122403;41122404;41122408;41122411;41122413;41122500;41122600;41122601;41122605;41122700;41122702;41122800;41122801;41122802;41122803;41122804;41122805;41123300;41123400;41123403;41104017</t>
  </si>
  <si>
    <t>44121600;44122000;47131500;47131600;47131700; 47131800;47131900;47132100 ;40101600;40101701; 44101700;40141742;47131700;52121509;44103105;45111800;46182005;24111500;24121807;43201803;</t>
  </si>
  <si>
    <t>REGIMEN_ESPECIAL</t>
  </si>
  <si>
    <t>prestar el servicio de apoyo logístico al Pool de Ambulancias  de la Red de Salud del Centro E.S.E., en lo referente al traslado de pacientes de movilidad reducida que requieran este servicio</t>
  </si>
  <si>
    <r>
      <t xml:space="preserve">80111500; </t>
    </r>
    <r>
      <rPr>
        <sz val="11"/>
        <rFont val="Calibri"/>
        <family val="2"/>
        <scheme val="minor"/>
      </rPr>
      <t>80111612; 80111714</t>
    </r>
  </si>
  <si>
    <t xml:space="preserve">prestar el servicio de suministro de alimentación de dietas hospitalarias </t>
  </si>
  <si>
    <t>la continuación del servicio de automatización del agendamiento de citas médicas en la Red de Salud del Centro E.S.E., a través de tecnologías cloud de hosting y computación en la nube, con mecanismos opcionales de recordatorio a través de mensajería de texto, incorporando estrategias u elementos del PORTAL DEL PACIENTE</t>
  </si>
  <si>
    <t xml:space="preserve">prestar el servicio de alquiler, instalación y puesta en funcionamiento de un sistema de gestión de turnos para el área de urgencias del Hospital Primitivo Iglesias, Centro de Salud El Rodeo, Centro de Salud Cristóbal Colon, IPS (s) adscritas a la Red de Salud del Centro E.S.E. </t>
  </si>
  <si>
    <t xml:space="preserve">Realizar funciones asignadas por las leyes y los estatutos de la empresa, en especial las consagradas en los artículos 207 del código de comercio, 38 de la ley 222 de 1.995 y en el artículo 57 de los estatutos sociales, que comprende el examen de todas las áreas y revisión de las operaciones a base de pruebas selectivas o aleatorias, actos, documentos, registros y bienes de la ese centro, con el enfoque y alcance necesario para emitir la totalidad de las certificaciones, dictámenes, informes y comunicaciones que del revisor fiscal exige las normas jurídicas vigentes y los estatutos sociales. </t>
  </si>
  <si>
    <t>la prestación de servicios profesionales especializados en asesoría jurídica y representación de la Red de Salud Centro E.S.E., en sede judicial y prejudicial, vinculada a un proceso con  titularidad de los derechos de acción o de contradicción.</t>
  </si>
  <si>
    <t>REPRESENTACION JUDICIAL ESTAMPILLAS</t>
  </si>
  <si>
    <t xml:space="preserve">Realizar el control especializado e integral de plagas, mediante la aplicación de insecticidas, larvicidas, rodenticidas y métodos de control biológico y físico, en el Pool de ambulancias e instituciones adscritas a la Red de Salud Centro E.S.E. </t>
  </si>
  <si>
    <t>DEFENSA JUDICIAL TRAMITE DE PROCESO EJECUTIVO SALUD CONDOR EN LIQUIDACION, COBRO DE SENTENCIA</t>
  </si>
  <si>
    <t>prestar el servicio de recolección, transporte, tratamiento y disposición final de residuos peligrosos con riesgo biológico o infeccioso (residuos hospitalarios) generados en el Pool de Ambulancias e IPS adscritas a la Red de Salud del Centro E.S.E., con ocasión a la atención en Salud</t>
  </si>
  <si>
    <t xml:space="preserve">Prevención y control de enfermedades; Prevención y control de enfermedades contagiosas; Prevención y control de enfermedades no contagiosas (APOYO AL PROCESO DE PROMOCIÓN Y PREVENCION EN EL SUBPROCESO DE PREVENCION) </t>
  </si>
  <si>
    <t>Servicios de evaluación y valoración de salud individual(APOYO AL PROCESO DE ATENCION INTRAHOSPITALARIA - SUBPROCESO URGENCIAS)</t>
  </si>
  <si>
    <t xml:space="preserve"> Servicios dentales (APOYO AL PROCESO DE ATENCION AMBULATORIA - SUBPROCESO ODONTOLOGIA)</t>
  </si>
  <si>
    <t>Desarrollo de recursos humanos; Servicios de evaluación y valoración de salud individual (PRESTAR APOYO AL PROYECTO  “ATENCION INTEGRAL A LA POBLACION CARCELARIA  DE  LA INSTITUCION PENITENCIARIA VILLA HERMOSA” ATENDIDA POR  LA RED DE SALUD DEL CENTRO)</t>
  </si>
  <si>
    <t>Desarrollo de recursos humanos;  Servicios de responsabilidad civil (PRESTAR APOYO AL PROCESO DE DIRECCIÓN ESTRATEGICA EN EL SUBPROCESO JURIDICO DE LA RED DE SALUD DEL CENTRO ESE)</t>
  </si>
  <si>
    <t>Desarrollo de recursos humanos; Servicios de evaluación y valoración de salud individual (PRESTAR APOYO A LA RED DE SALUD DEL CENTRO E.S.E. PARA BRINDAR ATENCIÓN Y ORIENTACIÓN PRE - HOSPITALARIA Y HOSPITALARIA EN LA ATENCIÓN DE URGENCIAS Y EMERGENCIAS MÉDICAS A LA POBLACIÓN DEL MUNICIPIO DE SANTIAGO DE CALI ANTE LA EMERGENCIA SANITARIA POR COVID -19)</t>
  </si>
  <si>
    <t>Desarrollo de recursos humanos; Servicios de evaluación y valoración de salud individual (PRESTAR APOYO AL PROCESO DEL POOL DE AMBULANCIAS - SUBPROCESO   MEDICOS)</t>
  </si>
  <si>
    <t>Desarrollo de recursos humanos; Conductores temporales;  Conductores permanentes (PRESTAR APOYO AL PROCESO DEL POOL DE AMBULANCIAS - SUBPROCESO   CONDUCTORES)</t>
  </si>
  <si>
    <t>Prevención y control de enfermedades; Prevención y control de enfermedades contagiosas; Prevención y control de enfermedades no contagiosas (PRESTAR APOYO AL PROCESO DE PROMOCIÓN Y PREVENCION EN EL SUBPROCESO DE PREVENCION)</t>
  </si>
  <si>
    <t>Prevención y control de enfermedades; Prevención y control de enfermedades contagiosas; Prevención y control de enfermedades no contagiosas (PRESTAR APOYO AL PROCESO DE PROMOCIÓN Y PREVENCION EN EL SUBPROCESO DE PROMOCIÓN)</t>
  </si>
  <si>
    <t>Desarrollo de recursos humanos (PRESTAR APOYO AL PROCESO DE RECURSO FISICO - OPERARIOS)</t>
  </si>
  <si>
    <t>Desarrollo de recursos humanos;  Servicios de mantenimiento y reparación de instalaciones (PRESTAR APOYO AL PROCESO DE RECURSO FISICO - MANTENIMIENTO)</t>
  </si>
  <si>
    <t>Desarrollo de recursos humanos; Servicios de facturación (PRESTAR APOYO AL PROCESO DE ATENCION AL USUARIO EN EL SUBPROCESO DE FACTURACION)</t>
  </si>
  <si>
    <t>Desarrollo de recursos humanos;  Servicios de administración de salud (PRESTAR APOYO AL PROCESO DE EVALUACIÓN Y MEJORA EN EL SUBPROCESO DE CALIDAD, Y LOS PROCESOS DE GESTIÓN DEL TALENTO HUMANO, GESTIÓN DE LA INFORMACIÓN, GESTIÓN DE INSUMOS Y GESTION FINANCIERA)</t>
  </si>
  <si>
    <t xml:space="preserve"> Servicios de evaluación y valoración de salud individual (PRESTAR APOYO AL PROCESO DE ATENCION INTRAHOSPITALARIA - SUBPROCESO PARTOS)</t>
  </si>
  <si>
    <t>Servicios de evaluación y valoración de salud individual (PRESTAR APOYO AL PROCESO DE ATENCION INTRAHOSPITALARIA - SUBPROCESO HOSPITALIZACION)</t>
  </si>
  <si>
    <t>Servicios de evaluación y valoración de salud individual (PRESTAR PROCESO DE ATENCION INTRAHOSPITALARIA - SUBPROCESO HOSPITALIZACION)</t>
  </si>
  <si>
    <t>Servicios de evaluación y valoración de salud individual (PRESTAR APOYO AL PROCESO DE ATENCION INTRAHOSPITALARIA - SUBPROCESO URGENCIAS)</t>
  </si>
  <si>
    <t>Servicios de evaluación y valoración de salud individual (PRESTAR APOYO APOYO AL PROCESO DE ATENCION INTRAHOSPITALARIA - SUBPROCESO URGENCIAS)</t>
  </si>
  <si>
    <t>Servicios de evaluación y valoración de salud individual; Servicios de consulta de médicos de atención primaria; Servicios médicos de doctores especialistas (PRESTAR APOYO AL PROCESO DE ATENCIÓN AMBULATORIA EN LOS SUBPROCESOS DE CONSULTA MEDICA GENERAL Y CONSULTA MEDICA ESPECIALIZADA</t>
  </si>
  <si>
    <t>Servicios de evaluación y valoración de salud individual; Servicios de consulta de médicos de atención primaria; Servicios médicos de doctores especialistas (PRESTAR APOYO AL PROCESO DE ATENCIÓN AMBULATORIA EN LOS SUBPROCESOS DE CONSULTA MEDICA GENERAL Y CONSULTA MEDICA ESPECIALIZADA)</t>
  </si>
  <si>
    <t xml:space="preserve"> Servicios dentales (PRESTAR APOYO AL PROCESO DE ATENCION AMBULATORIA - SUBPROCESO ODONTOLOGIA)</t>
  </si>
  <si>
    <t>Servicios de rehabilitación (PRESTAR APOYO AL PROCESO DE ATENCION AMBULATORIA - SUBPROCESO REHABILITACION INTEGRAL)</t>
  </si>
  <si>
    <t>Desarrollo de recursos humanos (PRESTAR APOYO AL PROCESO DE REFERENCIA Y CONTRA REFENCIA)</t>
  </si>
  <si>
    <t>Desarrollo de recursos humanos;  Laboratorios médicos (PRESTAR APOYO AL PROCESO DE APOYO DIAGNOSTICO EN LOS SUBPROCESOS DE LABORATORIO CLÍNICO BÁSICO, LABORATORIO DE REFERENCIA, ECOGRAFÍAS E IMÁGENES DIAGNÓSTICAS (RAYOS X))</t>
  </si>
  <si>
    <t>Desarrollo de recursos humanos;  Servicios de evaluación y valoración de salud individual (PRESTAR APOYO AL PROCESO DEL POOL DE AMBULANCIAS - SUBPROCESO  PARAMEDICOS)</t>
  </si>
  <si>
    <t>PRESTAR EL SERVICIO DE ASEO EN EL ESTABLECIMIENTO PENITENCIARIO DE MEDIANA SEGURIDAD CARCELARIO DE CALI – CÁRCEL VILLAHERMOSA, EN EL ÁREA DE SANIDAD Y DEMÁS ESPACIOS ADAPTADOS POR EL INPEC, PARA LA ATENCIÓN Y AISLAMIENTO DE LAS PERSONAS PRIVADAS DE LA LIBERTAD CON DIAGNÓSTICO DE CORONA VIRUS COVID -19</t>
  </si>
  <si>
    <t>PRESTAR EL SERVICIO DE ASEO, LIMPIEZA Y DESINFECCIÓN HOSPITALARIO EN LAS DIFERENTES INSTITUCIONES ADSCRITAS A LA E.S.E. CENTRO</t>
  </si>
  <si>
    <t>ALQUILAR EQUIPOS DE CÓMPUTO DE ESCRITORIO Y PORTÁTILES,  IMPRESORAS LÁSER Y ESCÁNER, PARA LAS IPS ADSCRITAS A LA RED DE SALUD DEL CENTRO E.S.E</t>
  </si>
  <si>
    <t>ALQUILAR EQUIPOS TECNOLÓGICOS DE CÓMPUTO E IMPRESORA CON SOPORTE TÉCNICO INCLUIDO, PARA LA SALA ERA DE LA IPS COLON ADSCRITA A LA RED DE SALUD CENTRO E.S.E.; LA SALA ERA DEL INSTITUTO NACIONAL PENITENCIARIO Y CARCELARIO INPEC Y PARA SEGUIMIENTOS DE EVENTOS COVID-19.</t>
  </si>
  <si>
    <t xml:space="preserve"> PRESTAR EL SERVICIO DE SOPORTE TÉCNICO INTEGRAL DE LAS REDES ALÁMBRICAS, WIFI, SERVIDORES INFORMÁTICOS Y ANTENAS DE RADIO ENLACE DE LA RED DE SALUD DEL CENTRO E.S.E.</t>
  </si>
  <si>
    <t>PRESTAR EL SERVICIO DE SOPORTE TÉCNICO INTEGRAL DE LAS REDES ALÁMBRICAS, WIFI, SERVIDORES INFORMÁTICOS Y ANTENAS DE RADIO ENLACE DE LA RED DE SALUD DEL CENTRO E.S.E.</t>
  </si>
  <si>
    <r>
      <rPr>
        <sz val="11"/>
        <rFont val="Calibri"/>
        <family val="2"/>
        <scheme val="minor"/>
      </rPr>
      <t>PRESTAR EL SERVICIO DE SOPORTE TÉCNICO INTEGRAL DE LAS REDES ALÁMBRICAS, WIFI, SERVIDORES INFORMÁTICOS Y ANTENAS DE RADIO ENLACE DE LA RED DE SALUD DEL CENTRO E.S.E.</t>
    </r>
    <r>
      <rPr>
        <sz val="11"/>
        <color rgb="FFFF0000"/>
        <rFont val="Calibri"/>
        <family val="2"/>
        <scheme val="minor"/>
      </rPr>
      <t/>
    </r>
  </si>
  <si>
    <t>Prestación de servicios - PROFESIONAL UNIVERSITARIO APOYO AL PROCESO DE REHABILITACION INTEGRAL</t>
  </si>
  <si>
    <t xml:space="preserve">prestar el servicio de mantenimiento preventivo para los Ascensores Marca Schindler referencia 3300 instalados, en los Centro De Salud Cristóbal Colón, Centro De Salud El Rodeo y Hospital Primitivo Iglesias, Adscritas A La Red De Salud Del Centro. E.S.E. </t>
  </si>
  <si>
    <t>Otorgar al concesionario la prestación y explotación para el servicio público de salud de CONSULTA ESPECIALIZADA EN OFTALMOLOGIA Y PROCEDIMIENTOS QUIRÚRGICOS, acatando todo lo relacionado con la atención de consulta, valoración intrahospitalaria y procedimientos, a los usuarios de la Red de Salud del Centro</t>
  </si>
  <si>
    <t>esterilizar  elementos médicos e  instrumental de cirugía de la Red de Salud del Centro E.S.E. que lo requiera.</t>
  </si>
  <si>
    <t xml:space="preserve">Prestacion del servicio por soporte astrisk diurno, para atencion de incidentes con monitoreo basico de la plataforma IP PBX </t>
  </si>
  <si>
    <r>
      <rPr>
        <sz val="10"/>
        <color theme="1"/>
        <rFont val="Arial"/>
        <family val="2"/>
      </rPr>
      <t>prestar el servicio de apoyo logístico al Pool de Ambulancias  de la Red de Salud del Centro E.S.E., en lo referente al traslado de pacientes de movilidad reducida que requieran este servicio</t>
    </r>
    <r>
      <rPr>
        <sz val="11"/>
        <color rgb="FF00B050"/>
        <rFont val="Calibri"/>
        <family val="2"/>
        <scheme val="minor"/>
      </rPr>
      <t xml:space="preserve"> </t>
    </r>
  </si>
  <si>
    <t>prestar los servicios de exámenes especializados, ayudas diagnosticas de laboratorio clínico de mediana y alta complejidad en el momento que lo requiera la RED DE SALUD DEL CENTRO E.S.E</t>
  </si>
  <si>
    <r>
      <t xml:space="preserve">entrega en concesión al concesionario para la prestación y explotación del servicio público de salud de </t>
    </r>
    <r>
      <rPr>
        <sz val="11"/>
        <color theme="1"/>
        <rFont val="Arial"/>
        <family val="2"/>
      </rPr>
      <t>Toma de Ecografías y Lectura de Estudios Radiológicos, para los usuarios particulares, del Régimen subsidiado y contributivo debidamente autorizadas por las EPS que demanden del servicio, servicio prestado por el concesionario a cambio de una remuneración</t>
    </r>
  </si>
  <si>
    <r>
      <t xml:space="preserve">la explotación para el servicio público de salud de </t>
    </r>
    <r>
      <rPr>
        <sz val="11"/>
        <color theme="1"/>
        <rFont val="Arial"/>
        <family val="2"/>
      </rPr>
      <t>CONSULTA ESPECIALIZADA Y PROCEDIMIENTO DE PERIODONCIA, acatando todo lo relacionado con la atención de consulta, valoración intrahospitalaria, procedimientos y cirugía, a los usuarios particulares de la RED DE SALUD DEL CENTRO E.S.E., servicio prestado por el concesionario a cambio de una remuneración</t>
    </r>
  </si>
  <si>
    <t>32101656-43221722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</si>
</sst>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12"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1"/>
      <color rgb="FFFF0000"/>
      <name val="Calibri"/>
      <family val="2"/>
      <scheme val="minor"/>
    </font>
    <font>
      <sz val="11"/>
      <name val="Calibri"/>
      <family val="2"/>
      <scheme val="minor"/>
    </font>
    <font>
      <sz val="11"/>
      <color rgb="FF00B050"/>
      <name val="Calibri"/>
      <family val="2"/>
      <scheme val="minor"/>
    </font>
    <font>
      <sz val="10"/>
      <name val="Arial"/>
      <family val="2"/>
    </font>
    <font>
      <sz val="11"/>
      <color theme="1"/>
      <name val="Arial"/>
      <family val="2"/>
    </font>
    <font>
      <sz val="10"/>
      <color rgb="FFFF0000"/>
      <name val="Arial"/>
      <family val="2"/>
    </font>
    <font>
      <b/>
      <sz val="10"/>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s>
  <borders count="1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78">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lignment horizontal="center" vertical="center"/>
    </xf>
    <xf numFmtId="0" fontId="0" fillId="0" borderId="3" xfId="0"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0" fontId="0" fillId="0" borderId="0"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0" xfId="0" applyAlignment="1">
      <alignment vertical="center"/>
    </xf>
    <xf numFmtId="0" fontId="0" fillId="0" borderId="9" xfId="0" applyBorder="1" applyAlignment="1" applyProtection="1">
      <alignment horizontal="center" vertical="center"/>
      <protection locked="0"/>
    </xf>
    <xf numFmtId="0" fontId="0" fillId="0" borderId="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3" fillId="0" borderId="5" xfId="26" applyFont="1" applyBorder="1" applyAlignment="1" applyProtection="1">
      <alignment horizontal="center" vertical="center"/>
      <protection locked="0"/>
    </xf>
    <xf numFmtId="0" fontId="0" fillId="0" borderId="0" xfId="0" applyProtection="1">
      <protection locked="0"/>
    </xf>
    <xf numFmtId="0" fontId="1" fillId="3" borderId="8" xfId="7" applyBorder="1" applyAlignment="1" applyProtection="1">
      <alignment horizontal="center" vertical="center" wrapText="1"/>
    </xf>
    <xf numFmtId="0" fontId="1" fillId="3" borderId="9" xfId="7" applyBorder="1" applyAlignment="1" applyProtection="1">
      <alignment horizontal="center" vertical="center" wrapText="1"/>
    </xf>
    <xf numFmtId="0" fontId="1" fillId="3" borderId="10" xfId="7" applyBorder="1" applyAlignment="1" applyProtection="1">
      <alignment horizontal="center" vertical="center" wrapText="1"/>
    </xf>
    <xf numFmtId="0" fontId="0" fillId="0" borderId="0" xfId="0" applyAlignment="1" applyProtection="1">
      <alignment wrapText="1"/>
      <protection locked="0"/>
    </xf>
    <xf numFmtId="0" fontId="0" fillId="0" borderId="0" xfId="0" applyAlignment="1">
      <alignment wrapText="1"/>
    </xf>
    <xf numFmtId="3" fontId="1" fillId="3" borderId="9" xfId="7" applyNumberFormat="1" applyBorder="1" applyAlignment="1" applyProtection="1">
      <alignment horizontal="center" vertical="center" wrapText="1"/>
      <protection locked="0"/>
    </xf>
    <xf numFmtId="3" fontId="0" fillId="0" borderId="3" xfId="0" applyNumberFormat="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1" fillId="8" borderId="3" xfId="7" applyNumberFormat="1" applyFill="1" applyBorder="1" applyAlignment="1" applyProtection="1">
      <alignment horizontal="center" vertical="center" wrapText="1"/>
      <protection locked="0"/>
    </xf>
    <xf numFmtId="3" fontId="0" fillId="7" borderId="0" xfId="0" applyNumberFormat="1" applyFill="1" applyBorder="1" applyAlignment="1" applyProtection="1">
      <alignment horizontal="center" vertical="center"/>
      <protection locked="0"/>
    </xf>
    <xf numFmtId="0" fontId="0" fillId="0" borderId="2"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3" fontId="0" fillId="0" borderId="0" xfId="0" applyNumberFormat="1" applyAlignment="1" applyProtection="1">
      <alignment horizontal="center" vertical="center"/>
      <protection locked="0"/>
    </xf>
    <xf numFmtId="3" fontId="0" fillId="7" borderId="0" xfId="0" applyNumberFormat="1" applyFill="1" applyAlignment="1" applyProtection="1">
      <alignment horizontal="center" vertical="center"/>
      <protection locked="0"/>
    </xf>
    <xf numFmtId="0" fontId="0" fillId="0" borderId="0" xfId="0" applyBorder="1" applyAlignment="1">
      <alignment horizontal="center" vertical="center" wrapText="1"/>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0" fillId="0" borderId="0" xfId="0" applyProtection="1">
      <protection locked="0"/>
    </xf>
    <xf numFmtId="0" fontId="0" fillId="0" borderId="0" xfId="0" applyFill="1" applyBorder="1" applyAlignment="1" applyProtection="1">
      <alignment horizontal="center" vertical="center"/>
      <protection locked="0"/>
    </xf>
    <xf numFmtId="0" fontId="9" fillId="0" borderId="0" xfId="0" applyFont="1" applyAlignment="1">
      <alignment horizontal="center"/>
    </xf>
    <xf numFmtId="3" fontId="9" fillId="0" borderId="0" xfId="0" applyNumberFormat="1" applyFont="1"/>
    <xf numFmtId="0" fontId="9" fillId="0" borderId="0" xfId="0" applyFont="1" applyAlignment="1">
      <alignment horizontal="center" wrapText="1"/>
    </xf>
    <xf numFmtId="3" fontId="9" fillId="0" borderId="0" xfId="0" applyNumberFormat="1" applyFont="1" applyAlignment="1">
      <alignment wrapText="1"/>
    </xf>
    <xf numFmtId="0" fontId="9" fillId="0" borderId="0" xfId="0" applyFont="1" applyAlignment="1">
      <alignment horizontal="center" vertical="center"/>
    </xf>
    <xf numFmtId="3" fontId="9" fillId="0" borderId="0" xfId="0" applyNumberFormat="1" applyFont="1" applyAlignment="1">
      <alignment horizontal="center" vertical="center"/>
    </xf>
    <xf numFmtId="0" fontId="9" fillId="0" borderId="0" xfId="0" applyFont="1" applyFill="1" applyBorder="1" applyAlignment="1" applyProtection="1">
      <alignment horizontal="center" vertical="center"/>
      <protection locked="0"/>
    </xf>
    <xf numFmtId="3" fontId="9" fillId="0" borderId="0" xfId="0" applyNumberFormat="1" applyFont="1" applyAlignment="1">
      <alignment vertical="center"/>
    </xf>
    <xf numFmtId="3" fontId="9" fillId="0" borderId="0" xfId="0" applyNumberFormat="1" applyFont="1" applyAlignment="1">
      <alignment horizontal="center"/>
    </xf>
    <xf numFmtId="3" fontId="0" fillId="0" borderId="0" xfId="0" applyNumberFormat="1"/>
    <xf numFmtId="0" fontId="0" fillId="0" borderId="2" xfId="0" applyBorder="1" applyAlignment="1" applyProtection="1">
      <alignment horizontal="center" wrapText="1"/>
      <protection locked="0"/>
    </xf>
    <xf numFmtId="3" fontId="0" fillId="0" borderId="0" xfId="0" applyNumberFormat="1" applyFill="1" applyBorder="1" applyAlignment="1" applyProtection="1">
      <alignment horizontal="center" vertical="center"/>
      <protection locked="0"/>
    </xf>
    <xf numFmtId="3" fontId="0" fillId="0" borderId="7" xfId="0" applyNumberFormat="1" applyFill="1" applyBorder="1" applyAlignment="1" applyProtection="1">
      <alignment horizontal="center" vertical="center"/>
      <protection locked="0"/>
    </xf>
    <xf numFmtId="3" fontId="0" fillId="0" borderId="3" xfId="0" applyNumberFormat="1" applyFill="1" applyBorder="1" applyAlignment="1" applyProtection="1">
      <alignment horizontal="center" vertical="center"/>
      <protection locked="0"/>
    </xf>
    <xf numFmtId="3" fontId="0" fillId="0" borderId="0" xfId="0" applyNumberFormat="1" applyFill="1" applyAlignment="1">
      <alignment horizontal="center" vertical="center"/>
    </xf>
    <xf numFmtId="3" fontId="0" fillId="0" borderId="9" xfId="0" applyNumberFormat="1" applyFill="1" applyBorder="1" applyAlignment="1" applyProtection="1">
      <alignment horizontal="center" vertical="center"/>
      <protection locked="0"/>
    </xf>
    <xf numFmtId="3" fontId="0" fillId="0" borderId="0" xfId="0" applyNumberFormat="1" applyFill="1" applyAlignment="1" applyProtection="1">
      <alignment horizontal="center" vertical="center"/>
      <protection locked="0"/>
    </xf>
    <xf numFmtId="0" fontId="8" fillId="0" borderId="0" xfId="0" applyFont="1" applyAlignment="1" applyProtection="1">
      <alignment horizontal="center" vertical="center"/>
      <protection locked="0"/>
    </xf>
    <xf numFmtId="0" fontId="0" fillId="9" borderId="0" xfId="0" applyFill="1" applyAlignment="1" applyProtection="1">
      <alignment horizontal="center" vertical="center"/>
      <protection locked="0"/>
    </xf>
    <xf numFmtId="3" fontId="10" fillId="0" borderId="0" xfId="0" applyNumberFormat="1" applyFont="1" applyFill="1" applyAlignment="1" applyProtection="1">
      <alignment horizontal="center" vertical="center"/>
      <protection locked="0"/>
    </xf>
    <xf numFmtId="0" fontId="6" fillId="0" borderId="0" xfId="0" applyFont="1" applyFill="1" applyBorder="1" applyAlignment="1">
      <alignment horizontal="center" wrapText="1"/>
    </xf>
    <xf numFmtId="3" fontId="8" fillId="0" borderId="0" xfId="0" applyNumberFormat="1" applyFont="1" applyFill="1" applyBorder="1" applyAlignment="1" applyProtection="1">
      <alignment horizontal="center" vertical="center"/>
      <protection locked="0"/>
    </xf>
    <xf numFmtId="49" fontId="2" fillId="0" borderId="11" xfId="13" applyBorder="1" applyProtection="1">
      <alignment horizontal="left" vertical="center"/>
    </xf>
    <xf numFmtId="0" fontId="11" fillId="3" borderId="9" xfId="7" applyFont="1" applyBorder="1" applyAlignment="1" applyProtection="1">
      <alignment horizontal="center" vertical="center" wrapText="1"/>
    </xf>
    <xf numFmtId="0" fontId="8" fillId="0" borderId="3"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0" fillId="0" borderId="0" xfId="0" applyFont="1" applyAlignment="1" applyProtection="1">
      <alignment horizontal="center" vertical="center" wrapText="1"/>
      <protection locked="0"/>
    </xf>
    <xf numFmtId="0" fontId="1" fillId="3" borderId="9" xfId="7" applyFont="1" applyBorder="1" applyAlignment="1" applyProtection="1">
      <alignment horizontal="center" vertical="center" wrapText="1"/>
    </xf>
    <xf numFmtId="0" fontId="0" fillId="0" borderId="0" xfId="0" applyFill="1" applyBorder="1" applyAlignment="1">
      <alignment horizontal="center" vertical="center" wrapText="1"/>
    </xf>
    <xf numFmtId="49" fontId="2" fillId="0" borderId="1" xfId="13" applyBorder="1" applyAlignment="1" applyProtection="1">
      <alignment horizontal="center" vertical="center"/>
    </xf>
    <xf numFmtId="0" fontId="1"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jose.fontalvo@saludcentro.gov.co" TargetMode="External"/><Relationship Id="rId299" Type="http://schemas.openxmlformats.org/officeDocument/2006/relationships/hyperlink" Target="mailto:jose.fontalvo@saludcentro.gov.co" TargetMode="External"/><Relationship Id="rId21" Type="http://schemas.openxmlformats.org/officeDocument/2006/relationships/hyperlink" Target="mailto:jose.fontalvo@saludcentro.gov.co" TargetMode="External"/><Relationship Id="rId63" Type="http://schemas.openxmlformats.org/officeDocument/2006/relationships/hyperlink" Target="mailto:jose.fontalvo@saludcentro.gov.co" TargetMode="External"/><Relationship Id="rId159" Type="http://schemas.openxmlformats.org/officeDocument/2006/relationships/hyperlink" Target="mailto:jose.fontalvo@saludcentro.gov.co" TargetMode="External"/><Relationship Id="rId324" Type="http://schemas.openxmlformats.org/officeDocument/2006/relationships/hyperlink" Target="mailto:jose.fontalvo@saludcentro.gov.co" TargetMode="External"/><Relationship Id="rId366" Type="http://schemas.openxmlformats.org/officeDocument/2006/relationships/hyperlink" Target="mailto:jose.fontalvo@saludcentro.gov.co" TargetMode="External"/><Relationship Id="rId170" Type="http://schemas.openxmlformats.org/officeDocument/2006/relationships/hyperlink" Target="mailto:jose.fontalvo@saludcentro.gov.co" TargetMode="External"/><Relationship Id="rId226" Type="http://schemas.openxmlformats.org/officeDocument/2006/relationships/hyperlink" Target="mailto:jose.fontalvo@saludcentro.gov.co" TargetMode="External"/><Relationship Id="rId268" Type="http://schemas.openxmlformats.org/officeDocument/2006/relationships/hyperlink" Target="mailto:jose.fontalvo@saludcentro.gov.co" TargetMode="External"/><Relationship Id="rId32" Type="http://schemas.openxmlformats.org/officeDocument/2006/relationships/hyperlink" Target="mailto:jose.fontalvo@saludcentro.gov.co" TargetMode="External"/><Relationship Id="rId74" Type="http://schemas.openxmlformats.org/officeDocument/2006/relationships/hyperlink" Target="mailto:jose.fontalvo@saludcentro.gov.co" TargetMode="External"/><Relationship Id="rId128" Type="http://schemas.openxmlformats.org/officeDocument/2006/relationships/hyperlink" Target="mailto:jose.fontalvo@saludcentro.gov.co" TargetMode="External"/><Relationship Id="rId335" Type="http://schemas.openxmlformats.org/officeDocument/2006/relationships/hyperlink" Target="mailto:jose.fontalvo@saludcentro.gov.co" TargetMode="External"/><Relationship Id="rId5" Type="http://schemas.openxmlformats.org/officeDocument/2006/relationships/hyperlink" Target="mailto:jose.fontalvo@saludcentro.gov.co" TargetMode="External"/><Relationship Id="rId181" Type="http://schemas.openxmlformats.org/officeDocument/2006/relationships/hyperlink" Target="mailto:jose.fontalvo@saludcentro.gov.co" TargetMode="External"/><Relationship Id="rId237" Type="http://schemas.openxmlformats.org/officeDocument/2006/relationships/hyperlink" Target="mailto:jose.fontalvo@saludcentro.gov.co" TargetMode="External"/><Relationship Id="rId279" Type="http://schemas.openxmlformats.org/officeDocument/2006/relationships/hyperlink" Target="mailto:jose.fontalvo@saludcentro.gov.co" TargetMode="External"/><Relationship Id="rId43" Type="http://schemas.openxmlformats.org/officeDocument/2006/relationships/hyperlink" Target="mailto:jose.fontalvo@saludcentro.gov.co" TargetMode="External"/><Relationship Id="rId139" Type="http://schemas.openxmlformats.org/officeDocument/2006/relationships/hyperlink" Target="mailto:jose.fontalvo@saludcentro.gov.co" TargetMode="External"/><Relationship Id="rId290" Type="http://schemas.openxmlformats.org/officeDocument/2006/relationships/hyperlink" Target="mailto:jose.fontalvo@saludcentro.gov.co" TargetMode="External"/><Relationship Id="rId304" Type="http://schemas.openxmlformats.org/officeDocument/2006/relationships/hyperlink" Target="mailto:jose.fontalvo@saludcentro.gov.co" TargetMode="External"/><Relationship Id="rId346" Type="http://schemas.openxmlformats.org/officeDocument/2006/relationships/hyperlink" Target="mailto:jose.fontalvo@saludcentro.gov.co" TargetMode="External"/><Relationship Id="rId85" Type="http://schemas.openxmlformats.org/officeDocument/2006/relationships/hyperlink" Target="mailto:jose.fontalvo@saludcentro.gov.co" TargetMode="External"/><Relationship Id="rId150" Type="http://schemas.openxmlformats.org/officeDocument/2006/relationships/hyperlink" Target="mailto:jose.fontalvo@saludcentro.gov.co" TargetMode="External"/><Relationship Id="rId192" Type="http://schemas.openxmlformats.org/officeDocument/2006/relationships/hyperlink" Target="mailto:jose.fontalvo@saludcentro.gov.co" TargetMode="External"/><Relationship Id="rId206" Type="http://schemas.openxmlformats.org/officeDocument/2006/relationships/hyperlink" Target="mailto:jose.fontalvo@saludcentro.gov.co" TargetMode="External"/><Relationship Id="rId248" Type="http://schemas.openxmlformats.org/officeDocument/2006/relationships/hyperlink" Target="mailto:jose.fontalvo@saludcentro.gov.co" TargetMode="External"/><Relationship Id="rId12" Type="http://schemas.openxmlformats.org/officeDocument/2006/relationships/hyperlink" Target="mailto:jose.fontalvo@saludcentro.gov.co" TargetMode="External"/><Relationship Id="rId108" Type="http://schemas.openxmlformats.org/officeDocument/2006/relationships/hyperlink" Target="mailto:jose.fontalvo@saludcentro.gov.co" TargetMode="External"/><Relationship Id="rId315" Type="http://schemas.openxmlformats.org/officeDocument/2006/relationships/hyperlink" Target="mailto:jose.fontalvo@saludcentro.gov.co" TargetMode="External"/><Relationship Id="rId357" Type="http://schemas.openxmlformats.org/officeDocument/2006/relationships/hyperlink" Target="mailto:jose.fontalvo@saludcentro.gov.co" TargetMode="External"/><Relationship Id="rId54" Type="http://schemas.openxmlformats.org/officeDocument/2006/relationships/hyperlink" Target="mailto:jose.fontalvo@saludcentro.gov.co" TargetMode="External"/><Relationship Id="rId96" Type="http://schemas.openxmlformats.org/officeDocument/2006/relationships/hyperlink" Target="mailto:jose.fontalvo@saludcentro.gov.co" TargetMode="External"/><Relationship Id="rId161" Type="http://schemas.openxmlformats.org/officeDocument/2006/relationships/hyperlink" Target="mailto:jose.fontalvo@saludcentro.gov.co" TargetMode="External"/><Relationship Id="rId217" Type="http://schemas.openxmlformats.org/officeDocument/2006/relationships/hyperlink" Target="mailto:jose.fontalvo@saludcentro.gov.co" TargetMode="External"/><Relationship Id="rId259" Type="http://schemas.openxmlformats.org/officeDocument/2006/relationships/hyperlink" Target="mailto:jose.fontalvo@saludcentro.gov.co" TargetMode="External"/><Relationship Id="rId23" Type="http://schemas.openxmlformats.org/officeDocument/2006/relationships/hyperlink" Target="mailto:jose.fontalvo@saludcentro.gov.co" TargetMode="External"/><Relationship Id="rId119" Type="http://schemas.openxmlformats.org/officeDocument/2006/relationships/hyperlink" Target="mailto:jose.fontalvo@saludcentro.gov.co" TargetMode="External"/><Relationship Id="rId270" Type="http://schemas.openxmlformats.org/officeDocument/2006/relationships/hyperlink" Target="mailto:jose.fontalvo@saludcentro.gov.co" TargetMode="External"/><Relationship Id="rId326" Type="http://schemas.openxmlformats.org/officeDocument/2006/relationships/hyperlink" Target="mailto:jose.fontalvo@saludcentro.gov.co" TargetMode="External"/><Relationship Id="rId65" Type="http://schemas.openxmlformats.org/officeDocument/2006/relationships/hyperlink" Target="mailto:jose.fontalvo@saludcentro.gov.co" TargetMode="External"/><Relationship Id="rId130" Type="http://schemas.openxmlformats.org/officeDocument/2006/relationships/hyperlink" Target="mailto:jose.fontalvo@saludcentro.gov.co" TargetMode="External"/><Relationship Id="rId368" Type="http://schemas.openxmlformats.org/officeDocument/2006/relationships/printerSettings" Target="../printerSettings/printerSettings1.bin"/><Relationship Id="rId172" Type="http://schemas.openxmlformats.org/officeDocument/2006/relationships/hyperlink" Target="mailto:jose.fontalvo@saludcentro.gov.co" TargetMode="External"/><Relationship Id="rId228" Type="http://schemas.openxmlformats.org/officeDocument/2006/relationships/hyperlink" Target="mailto:jose.fontalvo@saludcentro.gov.co" TargetMode="External"/><Relationship Id="rId281" Type="http://schemas.openxmlformats.org/officeDocument/2006/relationships/hyperlink" Target="mailto:jose.fontalvo@saludcentro.gov.co" TargetMode="External"/><Relationship Id="rId337" Type="http://schemas.openxmlformats.org/officeDocument/2006/relationships/hyperlink" Target="mailto:jose.fontalvo@saludcentro.gov.co" TargetMode="External"/><Relationship Id="rId34" Type="http://schemas.openxmlformats.org/officeDocument/2006/relationships/hyperlink" Target="mailto:jose.fontalvo@saludcentro.gov.co" TargetMode="External"/><Relationship Id="rId76" Type="http://schemas.openxmlformats.org/officeDocument/2006/relationships/hyperlink" Target="mailto:jose.fontalvo@saludcentro.gov.co" TargetMode="External"/><Relationship Id="rId141" Type="http://schemas.openxmlformats.org/officeDocument/2006/relationships/hyperlink" Target="mailto:jose.fontalvo@saludcentro.gov.co" TargetMode="External"/><Relationship Id="rId7" Type="http://schemas.openxmlformats.org/officeDocument/2006/relationships/hyperlink" Target="mailto:jose.fontalvo@saludcentro.gov.co" TargetMode="External"/><Relationship Id="rId183" Type="http://schemas.openxmlformats.org/officeDocument/2006/relationships/hyperlink" Target="mailto:jose.fontalvo@saludcentro.gov.co" TargetMode="External"/><Relationship Id="rId239" Type="http://schemas.openxmlformats.org/officeDocument/2006/relationships/hyperlink" Target="mailto:jose.fontalvo@saludcentro.gov.co" TargetMode="External"/><Relationship Id="rId250" Type="http://schemas.openxmlformats.org/officeDocument/2006/relationships/hyperlink" Target="mailto:jose.fontalvo@saludcentro.gov.co" TargetMode="External"/><Relationship Id="rId292" Type="http://schemas.openxmlformats.org/officeDocument/2006/relationships/hyperlink" Target="mailto:jose.fontalvo@saludcentro.gov.co" TargetMode="External"/><Relationship Id="rId306" Type="http://schemas.openxmlformats.org/officeDocument/2006/relationships/hyperlink" Target="mailto:jose.fontalvo@saludcentro.gov.co" TargetMode="External"/><Relationship Id="rId45" Type="http://schemas.openxmlformats.org/officeDocument/2006/relationships/hyperlink" Target="mailto:jose.fontalvo@saludcentro.gov.co" TargetMode="External"/><Relationship Id="rId87" Type="http://schemas.openxmlformats.org/officeDocument/2006/relationships/hyperlink" Target="mailto:jose.fontalvo@saludcentro.gov.co" TargetMode="External"/><Relationship Id="rId110" Type="http://schemas.openxmlformats.org/officeDocument/2006/relationships/hyperlink" Target="mailto:jose.fontalvo@saludcentro.gov.co" TargetMode="External"/><Relationship Id="rId348" Type="http://schemas.openxmlformats.org/officeDocument/2006/relationships/hyperlink" Target="mailto:jose.fontalvo@saludcentro.gov.co" TargetMode="External"/><Relationship Id="rId152" Type="http://schemas.openxmlformats.org/officeDocument/2006/relationships/hyperlink" Target="mailto:jose.fontalvo@saludcentro.gov.co" TargetMode="External"/><Relationship Id="rId194" Type="http://schemas.openxmlformats.org/officeDocument/2006/relationships/hyperlink" Target="mailto:jose.fontalvo@saludcentro.gov.co" TargetMode="External"/><Relationship Id="rId208" Type="http://schemas.openxmlformats.org/officeDocument/2006/relationships/hyperlink" Target="mailto:jose.fontalvo@saludcentro.gov.co" TargetMode="External"/><Relationship Id="rId261" Type="http://schemas.openxmlformats.org/officeDocument/2006/relationships/hyperlink" Target="mailto:jose.fontalvo@saludcentro.gov.co" TargetMode="External"/><Relationship Id="rId14" Type="http://schemas.openxmlformats.org/officeDocument/2006/relationships/hyperlink" Target="mailto:jose.fontalvo@saludcentro.gov.co" TargetMode="External"/><Relationship Id="rId56" Type="http://schemas.openxmlformats.org/officeDocument/2006/relationships/hyperlink" Target="mailto:jose.fontalvo@saludcentro.gov.co" TargetMode="External"/><Relationship Id="rId317" Type="http://schemas.openxmlformats.org/officeDocument/2006/relationships/hyperlink" Target="mailto:jose.fontalvo@saludcentro.gov.co" TargetMode="External"/><Relationship Id="rId359" Type="http://schemas.openxmlformats.org/officeDocument/2006/relationships/hyperlink" Target="mailto:jose.fontalvo@saludcentro.gov.co" TargetMode="External"/><Relationship Id="rId98" Type="http://schemas.openxmlformats.org/officeDocument/2006/relationships/hyperlink" Target="mailto:jose.fontalvo@saludcentro.gov.co" TargetMode="External"/><Relationship Id="rId121" Type="http://schemas.openxmlformats.org/officeDocument/2006/relationships/hyperlink" Target="mailto:jose.fontalvo@saludcentro.gov.co" TargetMode="External"/><Relationship Id="rId163" Type="http://schemas.openxmlformats.org/officeDocument/2006/relationships/hyperlink" Target="mailto:jose.fontalvo@saludcentro.gov.co" TargetMode="External"/><Relationship Id="rId219" Type="http://schemas.openxmlformats.org/officeDocument/2006/relationships/hyperlink" Target="mailto:jose.fontalvo@saludcentro.gov.co" TargetMode="External"/><Relationship Id="rId230" Type="http://schemas.openxmlformats.org/officeDocument/2006/relationships/hyperlink" Target="mailto:jose.fontalvo@saludcentro.gov.co" TargetMode="External"/><Relationship Id="rId25" Type="http://schemas.openxmlformats.org/officeDocument/2006/relationships/hyperlink" Target="mailto:jose.fontalvo@saludcentro.gov.co" TargetMode="External"/><Relationship Id="rId67" Type="http://schemas.openxmlformats.org/officeDocument/2006/relationships/hyperlink" Target="mailto:jose.fontalvo@saludcentro.gov.co" TargetMode="External"/><Relationship Id="rId272" Type="http://schemas.openxmlformats.org/officeDocument/2006/relationships/hyperlink" Target="mailto:jose.fontalvo@saludcentro.gov.co" TargetMode="External"/><Relationship Id="rId328" Type="http://schemas.openxmlformats.org/officeDocument/2006/relationships/hyperlink" Target="mailto:jose.fontalvo@saludcentro.gov.co" TargetMode="External"/><Relationship Id="rId132" Type="http://schemas.openxmlformats.org/officeDocument/2006/relationships/hyperlink" Target="mailto:jose.fontalvo@saludcentro.gov.co" TargetMode="External"/><Relationship Id="rId174" Type="http://schemas.openxmlformats.org/officeDocument/2006/relationships/hyperlink" Target="mailto:jose.fontalvo@saludcentro.gov.co" TargetMode="External"/><Relationship Id="rId220" Type="http://schemas.openxmlformats.org/officeDocument/2006/relationships/hyperlink" Target="mailto:jose.fontalvo@saludcentro.gov.co" TargetMode="External"/><Relationship Id="rId241" Type="http://schemas.openxmlformats.org/officeDocument/2006/relationships/hyperlink" Target="mailto:jose.fontalvo@saludcentro.gov.co" TargetMode="External"/><Relationship Id="rId15" Type="http://schemas.openxmlformats.org/officeDocument/2006/relationships/hyperlink" Target="mailto:jose.fontalvo@saludcentro.gov.co" TargetMode="External"/><Relationship Id="rId36" Type="http://schemas.openxmlformats.org/officeDocument/2006/relationships/hyperlink" Target="mailto:jose.fontalvo@saludcentro.gov.co" TargetMode="External"/><Relationship Id="rId57" Type="http://schemas.openxmlformats.org/officeDocument/2006/relationships/hyperlink" Target="mailto:jose.fontalvo@saludcentro.gov.co" TargetMode="External"/><Relationship Id="rId262" Type="http://schemas.openxmlformats.org/officeDocument/2006/relationships/hyperlink" Target="mailto:jose.fontalvo@saludcentro.gov.co" TargetMode="External"/><Relationship Id="rId283" Type="http://schemas.openxmlformats.org/officeDocument/2006/relationships/hyperlink" Target="mailto:jose.fontalvo@saludcentro.gov.co" TargetMode="External"/><Relationship Id="rId318" Type="http://schemas.openxmlformats.org/officeDocument/2006/relationships/hyperlink" Target="mailto:jose.fontalvo@saludcentro.gov.co" TargetMode="External"/><Relationship Id="rId339" Type="http://schemas.openxmlformats.org/officeDocument/2006/relationships/hyperlink" Target="mailto:jose.fontalvo@saludcentro.gov.co" TargetMode="External"/><Relationship Id="rId78" Type="http://schemas.openxmlformats.org/officeDocument/2006/relationships/hyperlink" Target="mailto:jose.fontalvo@saludcentro.gov.co" TargetMode="External"/><Relationship Id="rId99" Type="http://schemas.openxmlformats.org/officeDocument/2006/relationships/hyperlink" Target="mailto:jose.fontalvo@saludcentro.gov.co" TargetMode="External"/><Relationship Id="rId101" Type="http://schemas.openxmlformats.org/officeDocument/2006/relationships/hyperlink" Target="mailto:jose.fontalvo@saludcentro.gov.co" TargetMode="External"/><Relationship Id="rId122" Type="http://schemas.openxmlformats.org/officeDocument/2006/relationships/hyperlink" Target="mailto:jose.fontalvo@saludcentro.gov.co" TargetMode="External"/><Relationship Id="rId143" Type="http://schemas.openxmlformats.org/officeDocument/2006/relationships/hyperlink" Target="mailto:jose.fontalvo@saludcentro.gov.co" TargetMode="External"/><Relationship Id="rId164" Type="http://schemas.openxmlformats.org/officeDocument/2006/relationships/hyperlink" Target="mailto:jose.fontalvo@saludcentro.gov.co" TargetMode="External"/><Relationship Id="rId185" Type="http://schemas.openxmlformats.org/officeDocument/2006/relationships/hyperlink" Target="mailto:jose.fontalvo@saludcentro.gov.co" TargetMode="External"/><Relationship Id="rId350" Type="http://schemas.openxmlformats.org/officeDocument/2006/relationships/hyperlink" Target="mailto:jose.fontalvo@saludcentro.gov.co" TargetMode="External"/><Relationship Id="rId9" Type="http://schemas.openxmlformats.org/officeDocument/2006/relationships/hyperlink" Target="mailto:jose.fontalvo@saludcentro.gov.co" TargetMode="External"/><Relationship Id="rId210" Type="http://schemas.openxmlformats.org/officeDocument/2006/relationships/hyperlink" Target="mailto:jose.fontalvo@saludcentro.gov.co" TargetMode="External"/><Relationship Id="rId26" Type="http://schemas.openxmlformats.org/officeDocument/2006/relationships/hyperlink" Target="mailto:jose.fontalvo@saludcentro.gov.co" TargetMode="External"/><Relationship Id="rId231" Type="http://schemas.openxmlformats.org/officeDocument/2006/relationships/hyperlink" Target="mailto:jose.fontalvo@saludcentro.gov.co" TargetMode="External"/><Relationship Id="rId252" Type="http://schemas.openxmlformats.org/officeDocument/2006/relationships/hyperlink" Target="mailto:jose.fontalvo@saludcentro.gov.co" TargetMode="External"/><Relationship Id="rId273" Type="http://schemas.openxmlformats.org/officeDocument/2006/relationships/hyperlink" Target="mailto:jose.fontalvo@saludcentro.gov.co" TargetMode="External"/><Relationship Id="rId294" Type="http://schemas.openxmlformats.org/officeDocument/2006/relationships/hyperlink" Target="mailto:jose.fontalvo@saludcentro.gov.co" TargetMode="External"/><Relationship Id="rId308" Type="http://schemas.openxmlformats.org/officeDocument/2006/relationships/hyperlink" Target="mailto:jose.fontalvo@saludcentro.gov.co" TargetMode="External"/><Relationship Id="rId329" Type="http://schemas.openxmlformats.org/officeDocument/2006/relationships/hyperlink" Target="mailto:jose.fontalvo@saludcentro.gov.co" TargetMode="External"/><Relationship Id="rId47" Type="http://schemas.openxmlformats.org/officeDocument/2006/relationships/hyperlink" Target="mailto:jose.fontalvo@saludcentro.gov.co" TargetMode="External"/><Relationship Id="rId68" Type="http://schemas.openxmlformats.org/officeDocument/2006/relationships/hyperlink" Target="mailto:jose.fontalvo@saludcentro.gov.co" TargetMode="External"/><Relationship Id="rId89" Type="http://schemas.openxmlformats.org/officeDocument/2006/relationships/hyperlink" Target="mailto:jose.fontalvo@saludcentro.gov.co" TargetMode="External"/><Relationship Id="rId112" Type="http://schemas.openxmlformats.org/officeDocument/2006/relationships/hyperlink" Target="mailto:jose.fontalvo@saludcentro.gov.co" TargetMode="External"/><Relationship Id="rId133" Type="http://schemas.openxmlformats.org/officeDocument/2006/relationships/hyperlink" Target="mailto:jose.fontalvo@saludcentro.gov.co" TargetMode="External"/><Relationship Id="rId154" Type="http://schemas.openxmlformats.org/officeDocument/2006/relationships/hyperlink" Target="mailto:jose.fontalvo@saludcentro.gov.co" TargetMode="External"/><Relationship Id="rId175" Type="http://schemas.openxmlformats.org/officeDocument/2006/relationships/hyperlink" Target="mailto:jose.fontalvo@saludcentro.gov.co" TargetMode="External"/><Relationship Id="rId340" Type="http://schemas.openxmlformats.org/officeDocument/2006/relationships/hyperlink" Target="mailto:jose.fontalvo@saludcentro.gov.co" TargetMode="External"/><Relationship Id="rId361" Type="http://schemas.openxmlformats.org/officeDocument/2006/relationships/hyperlink" Target="mailto:jose.fontalvo@saludcentro.gov.co" TargetMode="External"/><Relationship Id="rId196" Type="http://schemas.openxmlformats.org/officeDocument/2006/relationships/hyperlink" Target="mailto:jose.fontalvo@saludcentro.gov.co" TargetMode="External"/><Relationship Id="rId200" Type="http://schemas.openxmlformats.org/officeDocument/2006/relationships/hyperlink" Target="mailto:jose.fontalvo@saludcentro.gov.co" TargetMode="External"/><Relationship Id="rId16" Type="http://schemas.openxmlformats.org/officeDocument/2006/relationships/hyperlink" Target="mailto:jose.fontalvo@saludcentro.gov.co" TargetMode="External"/><Relationship Id="rId221" Type="http://schemas.openxmlformats.org/officeDocument/2006/relationships/hyperlink" Target="mailto:jose.fontalvo@saludcentro.gov.co" TargetMode="External"/><Relationship Id="rId242" Type="http://schemas.openxmlformats.org/officeDocument/2006/relationships/hyperlink" Target="mailto:jose.fontalvo@saludcentro.gov.co" TargetMode="External"/><Relationship Id="rId263" Type="http://schemas.openxmlformats.org/officeDocument/2006/relationships/hyperlink" Target="mailto:jose.fontalvo@saludcentro.gov.co" TargetMode="External"/><Relationship Id="rId284" Type="http://schemas.openxmlformats.org/officeDocument/2006/relationships/hyperlink" Target="mailto:jose.fontalvo@saludcentro.gov.co" TargetMode="External"/><Relationship Id="rId319" Type="http://schemas.openxmlformats.org/officeDocument/2006/relationships/hyperlink" Target="mailto:jose.fontalvo@saludcentro.gov.co" TargetMode="External"/><Relationship Id="rId37" Type="http://schemas.openxmlformats.org/officeDocument/2006/relationships/hyperlink" Target="mailto:jose.fontalvo@saludcentro.gov.co" TargetMode="External"/><Relationship Id="rId58" Type="http://schemas.openxmlformats.org/officeDocument/2006/relationships/hyperlink" Target="mailto:jose.fontalvo@saludcentro.gov.co" TargetMode="External"/><Relationship Id="rId79" Type="http://schemas.openxmlformats.org/officeDocument/2006/relationships/hyperlink" Target="mailto:jose.fontalvo@saludcentro.gov.co" TargetMode="External"/><Relationship Id="rId102" Type="http://schemas.openxmlformats.org/officeDocument/2006/relationships/hyperlink" Target="mailto:jose.fontalvo@saludcentro.gov.co" TargetMode="External"/><Relationship Id="rId123" Type="http://schemas.openxmlformats.org/officeDocument/2006/relationships/hyperlink" Target="mailto:jose.fontalvo@saludcentro.gov.co" TargetMode="External"/><Relationship Id="rId144" Type="http://schemas.openxmlformats.org/officeDocument/2006/relationships/hyperlink" Target="mailto:jose.fontalvo@saludcentro.gov.co" TargetMode="External"/><Relationship Id="rId330" Type="http://schemas.openxmlformats.org/officeDocument/2006/relationships/hyperlink" Target="mailto:jose.fontalvo@saludcentro.gov.co" TargetMode="External"/><Relationship Id="rId90" Type="http://schemas.openxmlformats.org/officeDocument/2006/relationships/hyperlink" Target="mailto:jose.fontalvo@saludcentro.gov.co" TargetMode="External"/><Relationship Id="rId165" Type="http://schemas.openxmlformats.org/officeDocument/2006/relationships/hyperlink" Target="mailto:jose.fontalvo@saludcentro.gov.co" TargetMode="External"/><Relationship Id="rId186" Type="http://schemas.openxmlformats.org/officeDocument/2006/relationships/hyperlink" Target="mailto:jose.fontalvo@saludcentro.gov.co" TargetMode="External"/><Relationship Id="rId351" Type="http://schemas.openxmlformats.org/officeDocument/2006/relationships/hyperlink" Target="mailto:jose.fontalvo@saludcentro.gov.co" TargetMode="External"/><Relationship Id="rId211" Type="http://schemas.openxmlformats.org/officeDocument/2006/relationships/hyperlink" Target="mailto:jose.fontalvo@saludcentro.gov.co" TargetMode="External"/><Relationship Id="rId232" Type="http://schemas.openxmlformats.org/officeDocument/2006/relationships/hyperlink" Target="mailto:jose.fontalvo@saludcentro.gov.co" TargetMode="External"/><Relationship Id="rId253" Type="http://schemas.openxmlformats.org/officeDocument/2006/relationships/hyperlink" Target="mailto:jose.fontalvo@saludcentro.gov.co" TargetMode="External"/><Relationship Id="rId274" Type="http://schemas.openxmlformats.org/officeDocument/2006/relationships/hyperlink" Target="mailto:jose.fontalvo@saludcentro.gov.co" TargetMode="External"/><Relationship Id="rId295" Type="http://schemas.openxmlformats.org/officeDocument/2006/relationships/hyperlink" Target="mailto:jose.fontalvo@saludcentro.gov.co" TargetMode="External"/><Relationship Id="rId309" Type="http://schemas.openxmlformats.org/officeDocument/2006/relationships/hyperlink" Target="mailto:jose.fontalvo@saludcentro.gov.co" TargetMode="External"/><Relationship Id="rId27" Type="http://schemas.openxmlformats.org/officeDocument/2006/relationships/hyperlink" Target="mailto:jose.fontalvo@saludcentro.gov.co" TargetMode="External"/><Relationship Id="rId48" Type="http://schemas.openxmlformats.org/officeDocument/2006/relationships/hyperlink" Target="mailto:jose.fontalvo@saludcentro.gov.co" TargetMode="External"/><Relationship Id="rId69" Type="http://schemas.openxmlformats.org/officeDocument/2006/relationships/hyperlink" Target="mailto:jose.fontalvo@saludcentro.gov.co" TargetMode="External"/><Relationship Id="rId113" Type="http://schemas.openxmlformats.org/officeDocument/2006/relationships/hyperlink" Target="mailto:jose.fontalvo@saludcentro.gov.co" TargetMode="External"/><Relationship Id="rId134" Type="http://schemas.openxmlformats.org/officeDocument/2006/relationships/hyperlink" Target="mailto:jose.fontalvo@saludcentro.gov.co" TargetMode="External"/><Relationship Id="rId320" Type="http://schemas.openxmlformats.org/officeDocument/2006/relationships/hyperlink" Target="mailto:jose.fontalvo@saludcentro.gov.co" TargetMode="External"/><Relationship Id="rId80" Type="http://schemas.openxmlformats.org/officeDocument/2006/relationships/hyperlink" Target="mailto:jose.fontalvo@saludcentro.gov.co" TargetMode="External"/><Relationship Id="rId155" Type="http://schemas.openxmlformats.org/officeDocument/2006/relationships/hyperlink" Target="mailto:jose.fontalvo@saludcentro.gov.co" TargetMode="External"/><Relationship Id="rId176" Type="http://schemas.openxmlformats.org/officeDocument/2006/relationships/hyperlink" Target="mailto:jose.fontalvo@saludcentro.gov.co" TargetMode="External"/><Relationship Id="rId197" Type="http://schemas.openxmlformats.org/officeDocument/2006/relationships/hyperlink" Target="mailto:jose.fontalvo@saludcentro.gov.co" TargetMode="External"/><Relationship Id="rId341" Type="http://schemas.openxmlformats.org/officeDocument/2006/relationships/hyperlink" Target="mailto:jose.fontalvo@saludcentro.gov.co" TargetMode="External"/><Relationship Id="rId362" Type="http://schemas.openxmlformats.org/officeDocument/2006/relationships/hyperlink" Target="mailto:jose.fontalvo@saludcentro.gov.co" TargetMode="External"/><Relationship Id="rId201" Type="http://schemas.openxmlformats.org/officeDocument/2006/relationships/hyperlink" Target="mailto:jose.fontalvo@saludcentro.gov.co" TargetMode="External"/><Relationship Id="rId222" Type="http://schemas.openxmlformats.org/officeDocument/2006/relationships/hyperlink" Target="mailto:jose.fontalvo@saludcentro.gov.co" TargetMode="External"/><Relationship Id="rId243" Type="http://schemas.openxmlformats.org/officeDocument/2006/relationships/hyperlink" Target="mailto:jose.fontalvo@saludcentro.gov.co" TargetMode="External"/><Relationship Id="rId264" Type="http://schemas.openxmlformats.org/officeDocument/2006/relationships/hyperlink" Target="mailto:jose.fontalvo@saludcentro.gov.co" TargetMode="External"/><Relationship Id="rId285" Type="http://schemas.openxmlformats.org/officeDocument/2006/relationships/hyperlink" Target="mailto:jose.fontalvo@saludcentro.gov.co" TargetMode="External"/><Relationship Id="rId17" Type="http://schemas.openxmlformats.org/officeDocument/2006/relationships/hyperlink" Target="mailto:jose.fontalvo@saludcentro.gov.co" TargetMode="External"/><Relationship Id="rId38" Type="http://schemas.openxmlformats.org/officeDocument/2006/relationships/hyperlink" Target="mailto:jose.fontalvo@saludcentro.gov.co" TargetMode="External"/><Relationship Id="rId59" Type="http://schemas.openxmlformats.org/officeDocument/2006/relationships/hyperlink" Target="mailto:jose.fontalvo@saludcentro.gov.co" TargetMode="External"/><Relationship Id="rId103" Type="http://schemas.openxmlformats.org/officeDocument/2006/relationships/hyperlink" Target="mailto:jose.fontalvo@saludcentro.gov.co" TargetMode="External"/><Relationship Id="rId124" Type="http://schemas.openxmlformats.org/officeDocument/2006/relationships/hyperlink" Target="mailto:jose.fontalvo@saludcentro.gov.co" TargetMode="External"/><Relationship Id="rId310" Type="http://schemas.openxmlformats.org/officeDocument/2006/relationships/hyperlink" Target="mailto:jose.fontalvo@saludcentro.gov.co" TargetMode="External"/><Relationship Id="rId70" Type="http://schemas.openxmlformats.org/officeDocument/2006/relationships/hyperlink" Target="mailto:jose.fontalvo@saludcentro.gov.co" TargetMode="External"/><Relationship Id="rId91" Type="http://schemas.openxmlformats.org/officeDocument/2006/relationships/hyperlink" Target="mailto:jose.fontalvo@saludcentro.gov.co" TargetMode="External"/><Relationship Id="rId145" Type="http://schemas.openxmlformats.org/officeDocument/2006/relationships/hyperlink" Target="mailto:jose.fontalvo@saludcentro.gov.co" TargetMode="External"/><Relationship Id="rId166" Type="http://schemas.openxmlformats.org/officeDocument/2006/relationships/hyperlink" Target="mailto:jose.fontalvo@saludcentro.gov.co" TargetMode="External"/><Relationship Id="rId187" Type="http://schemas.openxmlformats.org/officeDocument/2006/relationships/hyperlink" Target="mailto:jose.fontalvo@saludcentro.gov.co" TargetMode="External"/><Relationship Id="rId331" Type="http://schemas.openxmlformats.org/officeDocument/2006/relationships/hyperlink" Target="mailto:jose.fontalvo@saludcentro.gov.co" TargetMode="External"/><Relationship Id="rId352" Type="http://schemas.openxmlformats.org/officeDocument/2006/relationships/hyperlink" Target="mailto:jose.fontalvo@saludcentro.gov.co" TargetMode="External"/><Relationship Id="rId1" Type="http://schemas.openxmlformats.org/officeDocument/2006/relationships/hyperlink" Target="mailto:jose.fontalvo@saludcentro.gov.co" TargetMode="External"/><Relationship Id="rId212" Type="http://schemas.openxmlformats.org/officeDocument/2006/relationships/hyperlink" Target="mailto:jose.fontalvo@saludcentro.gov.co" TargetMode="External"/><Relationship Id="rId233" Type="http://schemas.openxmlformats.org/officeDocument/2006/relationships/hyperlink" Target="mailto:jose.fontalvo@saludcentro.gov.co" TargetMode="External"/><Relationship Id="rId254" Type="http://schemas.openxmlformats.org/officeDocument/2006/relationships/hyperlink" Target="mailto:jose.fontalvo@saludcentro.gov.co" TargetMode="External"/><Relationship Id="rId28" Type="http://schemas.openxmlformats.org/officeDocument/2006/relationships/hyperlink" Target="mailto:jose.fontalvo@saludcentro.gov.co" TargetMode="External"/><Relationship Id="rId49" Type="http://schemas.openxmlformats.org/officeDocument/2006/relationships/hyperlink" Target="mailto:jose.fontalvo@saludcentro.gov.co" TargetMode="External"/><Relationship Id="rId114" Type="http://schemas.openxmlformats.org/officeDocument/2006/relationships/hyperlink" Target="mailto:jose.fontalvo@saludcentro.gov.co" TargetMode="External"/><Relationship Id="rId275" Type="http://schemas.openxmlformats.org/officeDocument/2006/relationships/hyperlink" Target="mailto:jose.fontalvo@saludcentro.gov.co" TargetMode="External"/><Relationship Id="rId296" Type="http://schemas.openxmlformats.org/officeDocument/2006/relationships/hyperlink" Target="mailto:jose.fontalvo@saludcentro.gov.co" TargetMode="External"/><Relationship Id="rId300" Type="http://schemas.openxmlformats.org/officeDocument/2006/relationships/hyperlink" Target="mailto:jose.fontalvo@saludcentro.gov.co" TargetMode="External"/><Relationship Id="rId60" Type="http://schemas.openxmlformats.org/officeDocument/2006/relationships/hyperlink" Target="mailto:jose.fontalvo@saludcentro.gov.co" TargetMode="External"/><Relationship Id="rId81" Type="http://schemas.openxmlformats.org/officeDocument/2006/relationships/hyperlink" Target="mailto:jose.fontalvo@saludcentro.gov.co" TargetMode="External"/><Relationship Id="rId135" Type="http://schemas.openxmlformats.org/officeDocument/2006/relationships/hyperlink" Target="mailto:jose.fontalvo@saludcentro.gov.co" TargetMode="External"/><Relationship Id="rId156" Type="http://schemas.openxmlformats.org/officeDocument/2006/relationships/hyperlink" Target="mailto:jose.fontalvo@saludcentro.gov.co" TargetMode="External"/><Relationship Id="rId177" Type="http://schemas.openxmlformats.org/officeDocument/2006/relationships/hyperlink" Target="mailto:jose.fontalvo@saludcentro.gov.co" TargetMode="External"/><Relationship Id="rId198" Type="http://schemas.openxmlformats.org/officeDocument/2006/relationships/hyperlink" Target="mailto:jose.fontalvo@saludcentro.gov.co" TargetMode="External"/><Relationship Id="rId321" Type="http://schemas.openxmlformats.org/officeDocument/2006/relationships/hyperlink" Target="mailto:jose.fontalvo@saludcentro.gov.co" TargetMode="External"/><Relationship Id="rId342" Type="http://schemas.openxmlformats.org/officeDocument/2006/relationships/hyperlink" Target="mailto:jose.fontalvo@saludcentro.gov.co" TargetMode="External"/><Relationship Id="rId363" Type="http://schemas.openxmlformats.org/officeDocument/2006/relationships/hyperlink" Target="mailto:jose.fontalvo@saludcentro.gov.co" TargetMode="External"/><Relationship Id="rId202" Type="http://schemas.openxmlformats.org/officeDocument/2006/relationships/hyperlink" Target="mailto:jose.fontalvo@saludcentro.gov.co" TargetMode="External"/><Relationship Id="rId223" Type="http://schemas.openxmlformats.org/officeDocument/2006/relationships/hyperlink" Target="mailto:jose.fontalvo@saludcentro.gov.co" TargetMode="External"/><Relationship Id="rId244" Type="http://schemas.openxmlformats.org/officeDocument/2006/relationships/hyperlink" Target="mailto:jose.fontalvo@saludcentro.gov.co" TargetMode="External"/><Relationship Id="rId18" Type="http://schemas.openxmlformats.org/officeDocument/2006/relationships/hyperlink" Target="mailto:jose.fontalvo@saludcentro.gov.co" TargetMode="External"/><Relationship Id="rId39" Type="http://schemas.openxmlformats.org/officeDocument/2006/relationships/hyperlink" Target="mailto:jose.fontalvo@saludcentro.gov.co" TargetMode="External"/><Relationship Id="rId265" Type="http://schemas.openxmlformats.org/officeDocument/2006/relationships/hyperlink" Target="mailto:jose.fontalvo@saludcentro.gov.co" TargetMode="External"/><Relationship Id="rId286" Type="http://schemas.openxmlformats.org/officeDocument/2006/relationships/hyperlink" Target="mailto:jose.fontalvo@saludcentro.gov.co" TargetMode="External"/><Relationship Id="rId50" Type="http://schemas.openxmlformats.org/officeDocument/2006/relationships/hyperlink" Target="mailto:jose.fontalvo@saludcentro.gov.co" TargetMode="External"/><Relationship Id="rId104" Type="http://schemas.openxmlformats.org/officeDocument/2006/relationships/hyperlink" Target="mailto:jose.fontalvo@saludcentro.gov.co" TargetMode="External"/><Relationship Id="rId125" Type="http://schemas.openxmlformats.org/officeDocument/2006/relationships/hyperlink" Target="mailto:jose.fontalvo@saludcentro.gov.co" TargetMode="External"/><Relationship Id="rId146" Type="http://schemas.openxmlformats.org/officeDocument/2006/relationships/hyperlink" Target="mailto:jose.fontalvo@saludcentro.gov.co" TargetMode="External"/><Relationship Id="rId167" Type="http://schemas.openxmlformats.org/officeDocument/2006/relationships/hyperlink" Target="mailto:jose.fontalvo@saludcentro.gov.co" TargetMode="External"/><Relationship Id="rId188" Type="http://schemas.openxmlformats.org/officeDocument/2006/relationships/hyperlink" Target="mailto:jose.fontalvo@saludcentro.gov.co" TargetMode="External"/><Relationship Id="rId311" Type="http://schemas.openxmlformats.org/officeDocument/2006/relationships/hyperlink" Target="mailto:jose.fontalvo@saludcentro.gov.co" TargetMode="External"/><Relationship Id="rId332" Type="http://schemas.openxmlformats.org/officeDocument/2006/relationships/hyperlink" Target="mailto:jose.fontalvo@saludcentro.gov.co" TargetMode="External"/><Relationship Id="rId353" Type="http://schemas.openxmlformats.org/officeDocument/2006/relationships/hyperlink" Target="mailto:jose.fontalvo@saludcentro.gov.co" TargetMode="External"/><Relationship Id="rId71" Type="http://schemas.openxmlformats.org/officeDocument/2006/relationships/hyperlink" Target="mailto:jose.fontalvo@saludcentro.gov.co" TargetMode="External"/><Relationship Id="rId92" Type="http://schemas.openxmlformats.org/officeDocument/2006/relationships/hyperlink" Target="mailto:jose.fontalvo@saludcentro.gov.co" TargetMode="External"/><Relationship Id="rId213" Type="http://schemas.openxmlformats.org/officeDocument/2006/relationships/hyperlink" Target="mailto:jose.fontalvo@saludcentro.gov.co" TargetMode="External"/><Relationship Id="rId234" Type="http://schemas.openxmlformats.org/officeDocument/2006/relationships/hyperlink" Target="mailto:jose.fontalvo@saludcentro.gov.co" TargetMode="External"/><Relationship Id="rId2" Type="http://schemas.openxmlformats.org/officeDocument/2006/relationships/hyperlink" Target="mailto:jose.fontalvo@saludcentro.gov.co" TargetMode="External"/><Relationship Id="rId29" Type="http://schemas.openxmlformats.org/officeDocument/2006/relationships/hyperlink" Target="mailto:jose.fontalvo@saludcentro.gov.co" TargetMode="External"/><Relationship Id="rId255" Type="http://schemas.openxmlformats.org/officeDocument/2006/relationships/hyperlink" Target="mailto:jose.fontalvo@saludcentro.gov.co" TargetMode="External"/><Relationship Id="rId276" Type="http://schemas.openxmlformats.org/officeDocument/2006/relationships/hyperlink" Target="mailto:jose.fontalvo@saludcentro.gov.co" TargetMode="External"/><Relationship Id="rId297" Type="http://schemas.openxmlformats.org/officeDocument/2006/relationships/hyperlink" Target="mailto:jose.fontalvo@saludcentro.gov.co" TargetMode="External"/><Relationship Id="rId40" Type="http://schemas.openxmlformats.org/officeDocument/2006/relationships/hyperlink" Target="mailto:jose.fontalvo@saludcentro.gov.co" TargetMode="External"/><Relationship Id="rId115" Type="http://schemas.openxmlformats.org/officeDocument/2006/relationships/hyperlink" Target="mailto:jose.fontalvo@saludcentro.gov.co" TargetMode="External"/><Relationship Id="rId136" Type="http://schemas.openxmlformats.org/officeDocument/2006/relationships/hyperlink" Target="mailto:jose.fontalvo@saludcentro.gov.co" TargetMode="External"/><Relationship Id="rId157" Type="http://schemas.openxmlformats.org/officeDocument/2006/relationships/hyperlink" Target="mailto:jose.fontalvo@saludcentro.gov.co" TargetMode="External"/><Relationship Id="rId178" Type="http://schemas.openxmlformats.org/officeDocument/2006/relationships/hyperlink" Target="mailto:jose.fontalvo@saludcentro.gov.co" TargetMode="External"/><Relationship Id="rId301" Type="http://schemas.openxmlformats.org/officeDocument/2006/relationships/hyperlink" Target="mailto:jose.fontalvo@saludcentro.gov.co" TargetMode="External"/><Relationship Id="rId322" Type="http://schemas.openxmlformats.org/officeDocument/2006/relationships/hyperlink" Target="mailto:jose.fontalvo@saludcentro.gov.co" TargetMode="External"/><Relationship Id="rId343" Type="http://schemas.openxmlformats.org/officeDocument/2006/relationships/hyperlink" Target="mailto:jose.fontalvo@saludcentro.gov.co" TargetMode="External"/><Relationship Id="rId364" Type="http://schemas.openxmlformats.org/officeDocument/2006/relationships/hyperlink" Target="mailto:jose.fontalvo@saludcentro.gov.co" TargetMode="External"/><Relationship Id="rId61" Type="http://schemas.openxmlformats.org/officeDocument/2006/relationships/hyperlink" Target="mailto:jose.fontalvo@saludcentro.gov.co" TargetMode="External"/><Relationship Id="rId82" Type="http://schemas.openxmlformats.org/officeDocument/2006/relationships/hyperlink" Target="mailto:jose.fontalvo@saludcentro.gov.co" TargetMode="External"/><Relationship Id="rId199" Type="http://schemas.openxmlformats.org/officeDocument/2006/relationships/hyperlink" Target="mailto:jose.fontalvo@saludcentro.gov.co" TargetMode="External"/><Relationship Id="rId203" Type="http://schemas.openxmlformats.org/officeDocument/2006/relationships/hyperlink" Target="mailto:jose.fontalvo@saludcentro.gov.co" TargetMode="External"/><Relationship Id="rId19" Type="http://schemas.openxmlformats.org/officeDocument/2006/relationships/hyperlink" Target="mailto:jose.fontalvo@saludcentro.gov.co" TargetMode="External"/><Relationship Id="rId224" Type="http://schemas.openxmlformats.org/officeDocument/2006/relationships/hyperlink" Target="mailto:jose.fontalvo@saludcentro.gov.co" TargetMode="External"/><Relationship Id="rId245" Type="http://schemas.openxmlformats.org/officeDocument/2006/relationships/hyperlink" Target="mailto:jose.fontalvo@saludcentro.gov.co" TargetMode="External"/><Relationship Id="rId266" Type="http://schemas.openxmlformats.org/officeDocument/2006/relationships/hyperlink" Target="mailto:jose.fontalvo@saludcentro.gov.co" TargetMode="External"/><Relationship Id="rId287" Type="http://schemas.openxmlformats.org/officeDocument/2006/relationships/hyperlink" Target="mailto:jose.fontalvo@saludcentro.gov.co" TargetMode="External"/><Relationship Id="rId30" Type="http://schemas.openxmlformats.org/officeDocument/2006/relationships/hyperlink" Target="mailto:jose.fontalvo@saludcentro.gov.co" TargetMode="External"/><Relationship Id="rId105" Type="http://schemas.openxmlformats.org/officeDocument/2006/relationships/hyperlink" Target="mailto:jose.fontalvo@saludcentro.gov.co" TargetMode="External"/><Relationship Id="rId126" Type="http://schemas.openxmlformats.org/officeDocument/2006/relationships/hyperlink" Target="mailto:jose.fontalvo@saludcentro.gov.co" TargetMode="External"/><Relationship Id="rId147" Type="http://schemas.openxmlformats.org/officeDocument/2006/relationships/hyperlink" Target="mailto:jose.fontalvo@saludcentro.gov.co" TargetMode="External"/><Relationship Id="rId168" Type="http://schemas.openxmlformats.org/officeDocument/2006/relationships/hyperlink" Target="mailto:jose.fontalvo@saludcentro.gov.co" TargetMode="External"/><Relationship Id="rId312" Type="http://schemas.openxmlformats.org/officeDocument/2006/relationships/hyperlink" Target="mailto:jose.fontalvo@saludcentro.gov.co" TargetMode="External"/><Relationship Id="rId333" Type="http://schemas.openxmlformats.org/officeDocument/2006/relationships/hyperlink" Target="mailto:jose.fontalvo@saludcentro.gov.co" TargetMode="External"/><Relationship Id="rId354" Type="http://schemas.openxmlformats.org/officeDocument/2006/relationships/hyperlink" Target="mailto:jose.fontalvo@saludcentro.gov.co" TargetMode="External"/><Relationship Id="rId51" Type="http://schemas.openxmlformats.org/officeDocument/2006/relationships/hyperlink" Target="mailto:jose.fontalvo@saludcentro.gov.co" TargetMode="External"/><Relationship Id="rId72" Type="http://schemas.openxmlformats.org/officeDocument/2006/relationships/hyperlink" Target="mailto:jose.fontalvo@saludcentro.gov.co" TargetMode="External"/><Relationship Id="rId93" Type="http://schemas.openxmlformats.org/officeDocument/2006/relationships/hyperlink" Target="mailto:jose.fontalvo@saludcentro.gov.co" TargetMode="External"/><Relationship Id="rId189" Type="http://schemas.openxmlformats.org/officeDocument/2006/relationships/hyperlink" Target="mailto:jose.fontalvo@saludcentro.gov.co" TargetMode="External"/><Relationship Id="rId3" Type="http://schemas.openxmlformats.org/officeDocument/2006/relationships/hyperlink" Target="mailto:jose.fontalvo@saludcentro.gov.co" TargetMode="External"/><Relationship Id="rId214" Type="http://schemas.openxmlformats.org/officeDocument/2006/relationships/hyperlink" Target="mailto:jose.fontalvo@saludcentro.gov.co" TargetMode="External"/><Relationship Id="rId235" Type="http://schemas.openxmlformats.org/officeDocument/2006/relationships/hyperlink" Target="mailto:jose.fontalvo@saludcentro.gov.co" TargetMode="External"/><Relationship Id="rId256" Type="http://schemas.openxmlformats.org/officeDocument/2006/relationships/hyperlink" Target="mailto:jose.fontalvo@saludcentro.gov.co" TargetMode="External"/><Relationship Id="rId277" Type="http://schemas.openxmlformats.org/officeDocument/2006/relationships/hyperlink" Target="mailto:jose.fontalvo@saludcentro.gov.co" TargetMode="External"/><Relationship Id="rId298" Type="http://schemas.openxmlformats.org/officeDocument/2006/relationships/hyperlink" Target="mailto:jose.fontalvo@saludcentro.gov.co" TargetMode="External"/><Relationship Id="rId116" Type="http://schemas.openxmlformats.org/officeDocument/2006/relationships/hyperlink" Target="mailto:jose.fontalvo@saludcentro.gov.co" TargetMode="External"/><Relationship Id="rId137" Type="http://schemas.openxmlformats.org/officeDocument/2006/relationships/hyperlink" Target="mailto:jose.fontalvo@saludcentro.gov.co" TargetMode="External"/><Relationship Id="rId158" Type="http://schemas.openxmlformats.org/officeDocument/2006/relationships/hyperlink" Target="mailto:jose.fontalvo@saludcentro.gov.co" TargetMode="External"/><Relationship Id="rId302" Type="http://schemas.openxmlformats.org/officeDocument/2006/relationships/hyperlink" Target="mailto:jose.fontalvo@saludcentro.gov.co" TargetMode="External"/><Relationship Id="rId323" Type="http://schemas.openxmlformats.org/officeDocument/2006/relationships/hyperlink" Target="mailto:jose.fontalvo@saludcentro.gov.co" TargetMode="External"/><Relationship Id="rId344" Type="http://schemas.openxmlformats.org/officeDocument/2006/relationships/hyperlink" Target="mailto:jose.fontalvo@saludcentro.gov.co" TargetMode="External"/><Relationship Id="rId20" Type="http://schemas.openxmlformats.org/officeDocument/2006/relationships/hyperlink" Target="mailto:jose.fontalvo@saludcentro.gov.co" TargetMode="External"/><Relationship Id="rId41" Type="http://schemas.openxmlformats.org/officeDocument/2006/relationships/hyperlink" Target="mailto:jose.fontalvo@saludcentro.gov.co" TargetMode="External"/><Relationship Id="rId62" Type="http://schemas.openxmlformats.org/officeDocument/2006/relationships/hyperlink" Target="mailto:jose.fontalvo@saludcentro.gov.co" TargetMode="External"/><Relationship Id="rId83" Type="http://schemas.openxmlformats.org/officeDocument/2006/relationships/hyperlink" Target="mailto:jose.fontalvo@saludcentro.gov.co" TargetMode="External"/><Relationship Id="rId179" Type="http://schemas.openxmlformats.org/officeDocument/2006/relationships/hyperlink" Target="mailto:jose.fontalvo@saludcentro.gov.co" TargetMode="External"/><Relationship Id="rId365" Type="http://schemas.openxmlformats.org/officeDocument/2006/relationships/hyperlink" Target="mailto:jose.fontalvo@saludcentro.gov.co" TargetMode="External"/><Relationship Id="rId190" Type="http://schemas.openxmlformats.org/officeDocument/2006/relationships/hyperlink" Target="mailto:jose.fontalvo@saludcentro.gov.co" TargetMode="External"/><Relationship Id="rId204" Type="http://schemas.openxmlformats.org/officeDocument/2006/relationships/hyperlink" Target="mailto:jose.fontalvo@saludcentro.gov.co" TargetMode="External"/><Relationship Id="rId225" Type="http://schemas.openxmlformats.org/officeDocument/2006/relationships/hyperlink" Target="mailto:jose.fontalvo@saludcentro.gov.co" TargetMode="External"/><Relationship Id="rId246" Type="http://schemas.openxmlformats.org/officeDocument/2006/relationships/hyperlink" Target="mailto:jose.fontalvo@saludcentro.gov.co" TargetMode="External"/><Relationship Id="rId267" Type="http://schemas.openxmlformats.org/officeDocument/2006/relationships/hyperlink" Target="mailto:jose.fontalvo@saludcentro.gov.co" TargetMode="External"/><Relationship Id="rId288" Type="http://schemas.openxmlformats.org/officeDocument/2006/relationships/hyperlink" Target="mailto:jose.fontalvo@saludcentro.gov.co" TargetMode="External"/><Relationship Id="rId106" Type="http://schemas.openxmlformats.org/officeDocument/2006/relationships/hyperlink" Target="mailto:jose.fontalvo@saludcentro.gov.co" TargetMode="External"/><Relationship Id="rId127" Type="http://schemas.openxmlformats.org/officeDocument/2006/relationships/hyperlink" Target="mailto:jose.fontalvo@saludcentro.gov.co" TargetMode="External"/><Relationship Id="rId313" Type="http://schemas.openxmlformats.org/officeDocument/2006/relationships/hyperlink" Target="mailto:jose.fontalvo@saludcentro.gov.co" TargetMode="External"/><Relationship Id="rId10" Type="http://schemas.openxmlformats.org/officeDocument/2006/relationships/hyperlink" Target="mailto:jose.fontalvo@saludcentro.gov.co" TargetMode="External"/><Relationship Id="rId31" Type="http://schemas.openxmlformats.org/officeDocument/2006/relationships/hyperlink" Target="mailto:jose.fontalvo@saludcentro.gov.co" TargetMode="External"/><Relationship Id="rId52" Type="http://schemas.openxmlformats.org/officeDocument/2006/relationships/hyperlink" Target="mailto:jose.fontalvo@saludcentro.gov.co" TargetMode="External"/><Relationship Id="rId73" Type="http://schemas.openxmlformats.org/officeDocument/2006/relationships/hyperlink" Target="mailto:jose.fontalvo@saludcentro.gov.co" TargetMode="External"/><Relationship Id="rId94" Type="http://schemas.openxmlformats.org/officeDocument/2006/relationships/hyperlink" Target="mailto:jose.fontalvo@saludcentro.gov.co" TargetMode="External"/><Relationship Id="rId148" Type="http://schemas.openxmlformats.org/officeDocument/2006/relationships/hyperlink" Target="mailto:jose.fontalvo@saludcentro.gov.co" TargetMode="External"/><Relationship Id="rId169" Type="http://schemas.openxmlformats.org/officeDocument/2006/relationships/hyperlink" Target="mailto:jose.fontalvo@saludcentro.gov.co" TargetMode="External"/><Relationship Id="rId334" Type="http://schemas.openxmlformats.org/officeDocument/2006/relationships/hyperlink" Target="mailto:jose.fontalvo@saludcentro.gov.co" TargetMode="External"/><Relationship Id="rId355" Type="http://schemas.openxmlformats.org/officeDocument/2006/relationships/hyperlink" Target="mailto:jose.fontalvo@saludcentro.gov.co" TargetMode="External"/><Relationship Id="rId4" Type="http://schemas.openxmlformats.org/officeDocument/2006/relationships/hyperlink" Target="mailto:jose.fontalvo@saludcentro.gov.co" TargetMode="External"/><Relationship Id="rId180" Type="http://schemas.openxmlformats.org/officeDocument/2006/relationships/hyperlink" Target="mailto:jose.fontalvo@saludcentro.gov.co" TargetMode="External"/><Relationship Id="rId215" Type="http://schemas.openxmlformats.org/officeDocument/2006/relationships/hyperlink" Target="mailto:jose.fontalvo@saludcentro.gov.co" TargetMode="External"/><Relationship Id="rId236" Type="http://schemas.openxmlformats.org/officeDocument/2006/relationships/hyperlink" Target="mailto:jose.fontalvo@saludcentro.gov.co" TargetMode="External"/><Relationship Id="rId257" Type="http://schemas.openxmlformats.org/officeDocument/2006/relationships/hyperlink" Target="mailto:jose.fontalvo@saludcentro.gov.co" TargetMode="External"/><Relationship Id="rId278" Type="http://schemas.openxmlformats.org/officeDocument/2006/relationships/hyperlink" Target="mailto:jose.fontalvo@saludcentro.gov.co" TargetMode="External"/><Relationship Id="rId303" Type="http://schemas.openxmlformats.org/officeDocument/2006/relationships/hyperlink" Target="mailto:jose.fontalvo@saludcentro.gov.co" TargetMode="External"/><Relationship Id="rId42" Type="http://schemas.openxmlformats.org/officeDocument/2006/relationships/hyperlink" Target="mailto:jose.fontalvo@saludcentro.gov.co" TargetMode="External"/><Relationship Id="rId84" Type="http://schemas.openxmlformats.org/officeDocument/2006/relationships/hyperlink" Target="mailto:jose.fontalvo@saludcentro.gov.co" TargetMode="External"/><Relationship Id="rId138" Type="http://schemas.openxmlformats.org/officeDocument/2006/relationships/hyperlink" Target="mailto:jose.fontalvo@saludcentro.gov.co" TargetMode="External"/><Relationship Id="rId345" Type="http://schemas.openxmlformats.org/officeDocument/2006/relationships/hyperlink" Target="mailto:jose.fontalvo@saludcentro.gov.co" TargetMode="External"/><Relationship Id="rId191" Type="http://schemas.openxmlformats.org/officeDocument/2006/relationships/hyperlink" Target="mailto:jose.fontalvo@saludcentro.gov.co" TargetMode="External"/><Relationship Id="rId205" Type="http://schemas.openxmlformats.org/officeDocument/2006/relationships/hyperlink" Target="mailto:jose.fontalvo@saludcentro.gov.co" TargetMode="External"/><Relationship Id="rId247" Type="http://schemas.openxmlformats.org/officeDocument/2006/relationships/hyperlink" Target="mailto:jose.fontalvo@saludcentro.gov.co" TargetMode="External"/><Relationship Id="rId107" Type="http://schemas.openxmlformats.org/officeDocument/2006/relationships/hyperlink" Target="mailto:jose.fontalvo@saludcentro.gov.co" TargetMode="External"/><Relationship Id="rId289" Type="http://schemas.openxmlformats.org/officeDocument/2006/relationships/hyperlink" Target="mailto:jose.fontalvo@saludcentro.gov.co" TargetMode="External"/><Relationship Id="rId11" Type="http://schemas.openxmlformats.org/officeDocument/2006/relationships/hyperlink" Target="mailto:jose.fontalvo@saludcentro.gov.co" TargetMode="External"/><Relationship Id="rId53" Type="http://schemas.openxmlformats.org/officeDocument/2006/relationships/hyperlink" Target="mailto:jose.fontalvo@saludcentro.gov.co" TargetMode="External"/><Relationship Id="rId149" Type="http://schemas.openxmlformats.org/officeDocument/2006/relationships/hyperlink" Target="mailto:jose.fontalvo@saludcentro.gov.co" TargetMode="External"/><Relationship Id="rId314" Type="http://schemas.openxmlformats.org/officeDocument/2006/relationships/hyperlink" Target="mailto:jose.fontalvo@saludcentro.gov.co" TargetMode="External"/><Relationship Id="rId356" Type="http://schemas.openxmlformats.org/officeDocument/2006/relationships/hyperlink" Target="mailto:jose.fontalvo@saludcentro.gov.co" TargetMode="External"/><Relationship Id="rId95" Type="http://schemas.openxmlformats.org/officeDocument/2006/relationships/hyperlink" Target="mailto:jose.fontalvo@saludcentro.gov.co" TargetMode="External"/><Relationship Id="rId160" Type="http://schemas.openxmlformats.org/officeDocument/2006/relationships/hyperlink" Target="mailto:jose.fontalvo@saludcentro.gov.co" TargetMode="External"/><Relationship Id="rId216" Type="http://schemas.openxmlformats.org/officeDocument/2006/relationships/hyperlink" Target="mailto:jose.fontalvo@saludcentro.gov.co" TargetMode="External"/><Relationship Id="rId258" Type="http://schemas.openxmlformats.org/officeDocument/2006/relationships/hyperlink" Target="mailto:jose.fontalvo@saludcentro.gov.co" TargetMode="External"/><Relationship Id="rId22" Type="http://schemas.openxmlformats.org/officeDocument/2006/relationships/hyperlink" Target="mailto:jose.fontalvo@saludcentro.gov.co" TargetMode="External"/><Relationship Id="rId64" Type="http://schemas.openxmlformats.org/officeDocument/2006/relationships/hyperlink" Target="mailto:jose.fontalvo@saludcentro.gov.co" TargetMode="External"/><Relationship Id="rId118" Type="http://schemas.openxmlformats.org/officeDocument/2006/relationships/hyperlink" Target="mailto:jose.fontalvo@saludcentro.gov.co" TargetMode="External"/><Relationship Id="rId325" Type="http://schemas.openxmlformats.org/officeDocument/2006/relationships/hyperlink" Target="mailto:jose.fontalvo@saludcentro.gov.co" TargetMode="External"/><Relationship Id="rId367" Type="http://schemas.openxmlformats.org/officeDocument/2006/relationships/hyperlink" Target="mailto:jose.fontalvo@saludcentro.gov.co" TargetMode="External"/><Relationship Id="rId171" Type="http://schemas.openxmlformats.org/officeDocument/2006/relationships/hyperlink" Target="mailto:jose.fontalvo@saludcentro.gov.co" TargetMode="External"/><Relationship Id="rId227" Type="http://schemas.openxmlformats.org/officeDocument/2006/relationships/hyperlink" Target="mailto:jose.fontalvo@saludcentro.gov.co" TargetMode="External"/><Relationship Id="rId269" Type="http://schemas.openxmlformats.org/officeDocument/2006/relationships/hyperlink" Target="mailto:jose.fontalvo@saludcentro.gov.co" TargetMode="External"/><Relationship Id="rId33" Type="http://schemas.openxmlformats.org/officeDocument/2006/relationships/hyperlink" Target="mailto:jose.fontalvo@saludcentro.gov.co" TargetMode="External"/><Relationship Id="rId129" Type="http://schemas.openxmlformats.org/officeDocument/2006/relationships/hyperlink" Target="mailto:jose.fontalvo@saludcentro.gov.co" TargetMode="External"/><Relationship Id="rId280" Type="http://schemas.openxmlformats.org/officeDocument/2006/relationships/hyperlink" Target="mailto:jose.fontalvo@saludcentro.gov.co" TargetMode="External"/><Relationship Id="rId336" Type="http://schemas.openxmlformats.org/officeDocument/2006/relationships/hyperlink" Target="mailto:jose.fontalvo@saludcentro.gov.co" TargetMode="External"/><Relationship Id="rId75" Type="http://schemas.openxmlformats.org/officeDocument/2006/relationships/hyperlink" Target="mailto:jose.fontalvo@saludcentro.gov.co" TargetMode="External"/><Relationship Id="rId140" Type="http://schemas.openxmlformats.org/officeDocument/2006/relationships/hyperlink" Target="mailto:jose.fontalvo@saludcentro.gov.co" TargetMode="External"/><Relationship Id="rId182" Type="http://schemas.openxmlformats.org/officeDocument/2006/relationships/hyperlink" Target="mailto:jose.fontalvo@saludcentro.gov.co" TargetMode="External"/><Relationship Id="rId6" Type="http://schemas.openxmlformats.org/officeDocument/2006/relationships/hyperlink" Target="mailto:jose.fontalvo@saludcentro.gov.co" TargetMode="External"/><Relationship Id="rId238" Type="http://schemas.openxmlformats.org/officeDocument/2006/relationships/hyperlink" Target="mailto:jose.fontalvo@saludcentro.gov.co" TargetMode="External"/><Relationship Id="rId291" Type="http://schemas.openxmlformats.org/officeDocument/2006/relationships/hyperlink" Target="mailto:jose.fontalvo@saludcentro.gov.co" TargetMode="External"/><Relationship Id="rId305" Type="http://schemas.openxmlformats.org/officeDocument/2006/relationships/hyperlink" Target="mailto:jose.fontalvo@saludcentro.gov.co" TargetMode="External"/><Relationship Id="rId347" Type="http://schemas.openxmlformats.org/officeDocument/2006/relationships/hyperlink" Target="mailto:jose.fontalvo@saludcentro.gov.co" TargetMode="External"/><Relationship Id="rId44" Type="http://schemas.openxmlformats.org/officeDocument/2006/relationships/hyperlink" Target="mailto:jose.fontalvo@saludcentro.gov.co" TargetMode="External"/><Relationship Id="rId86" Type="http://schemas.openxmlformats.org/officeDocument/2006/relationships/hyperlink" Target="mailto:jose.fontalvo@saludcentro.gov.co" TargetMode="External"/><Relationship Id="rId151" Type="http://schemas.openxmlformats.org/officeDocument/2006/relationships/hyperlink" Target="mailto:jose.fontalvo@saludcentro.gov.co" TargetMode="External"/><Relationship Id="rId193" Type="http://schemas.openxmlformats.org/officeDocument/2006/relationships/hyperlink" Target="mailto:jose.fontalvo@saludcentro.gov.co" TargetMode="External"/><Relationship Id="rId207" Type="http://schemas.openxmlformats.org/officeDocument/2006/relationships/hyperlink" Target="mailto:jose.fontalvo@saludcentro.gov.co" TargetMode="External"/><Relationship Id="rId249" Type="http://schemas.openxmlformats.org/officeDocument/2006/relationships/hyperlink" Target="mailto:jose.fontalvo@saludcentro.gov.co" TargetMode="External"/><Relationship Id="rId13" Type="http://schemas.openxmlformats.org/officeDocument/2006/relationships/hyperlink" Target="mailto:jose.fontalvo@saludcentro.gov.co" TargetMode="External"/><Relationship Id="rId109" Type="http://schemas.openxmlformats.org/officeDocument/2006/relationships/hyperlink" Target="mailto:jose.fontalvo@saludcentro.gov.co" TargetMode="External"/><Relationship Id="rId260" Type="http://schemas.openxmlformats.org/officeDocument/2006/relationships/hyperlink" Target="mailto:jose.fontalvo@saludcentro.gov.co" TargetMode="External"/><Relationship Id="rId316" Type="http://schemas.openxmlformats.org/officeDocument/2006/relationships/hyperlink" Target="mailto:jose.fontalvo@saludcentro.gov.co" TargetMode="External"/><Relationship Id="rId55" Type="http://schemas.openxmlformats.org/officeDocument/2006/relationships/hyperlink" Target="mailto:jose.fontalvo@saludcentro.gov.co" TargetMode="External"/><Relationship Id="rId97" Type="http://schemas.openxmlformats.org/officeDocument/2006/relationships/hyperlink" Target="mailto:jose.fontalvo@saludcentro.gov.co" TargetMode="External"/><Relationship Id="rId120" Type="http://schemas.openxmlformats.org/officeDocument/2006/relationships/hyperlink" Target="mailto:jose.fontalvo@saludcentro.gov.co" TargetMode="External"/><Relationship Id="rId358" Type="http://schemas.openxmlformats.org/officeDocument/2006/relationships/hyperlink" Target="mailto:jose.fontalvo@saludcentro.gov.co" TargetMode="External"/><Relationship Id="rId162" Type="http://schemas.openxmlformats.org/officeDocument/2006/relationships/hyperlink" Target="mailto:jose.fontalvo@saludcentro.gov.co" TargetMode="External"/><Relationship Id="rId218" Type="http://schemas.openxmlformats.org/officeDocument/2006/relationships/hyperlink" Target="mailto:jose.fontalvo@saludcentro.gov.co" TargetMode="External"/><Relationship Id="rId271" Type="http://schemas.openxmlformats.org/officeDocument/2006/relationships/hyperlink" Target="mailto:jose.fontalvo@saludcentro.gov.co" TargetMode="External"/><Relationship Id="rId24" Type="http://schemas.openxmlformats.org/officeDocument/2006/relationships/hyperlink" Target="mailto:jose.fontalvo@saludcentro.gov.co" TargetMode="External"/><Relationship Id="rId66" Type="http://schemas.openxmlformats.org/officeDocument/2006/relationships/hyperlink" Target="mailto:jose.fontalvo@saludcentro.gov.co" TargetMode="External"/><Relationship Id="rId131" Type="http://schemas.openxmlformats.org/officeDocument/2006/relationships/hyperlink" Target="mailto:jose.fontalvo@saludcentro.gov.co" TargetMode="External"/><Relationship Id="rId327" Type="http://schemas.openxmlformats.org/officeDocument/2006/relationships/hyperlink" Target="mailto:jose.fontalvo@saludcentro.gov.co" TargetMode="External"/><Relationship Id="rId173" Type="http://schemas.openxmlformats.org/officeDocument/2006/relationships/hyperlink" Target="mailto:jose.fontalvo@saludcentro.gov.co" TargetMode="External"/><Relationship Id="rId229" Type="http://schemas.openxmlformats.org/officeDocument/2006/relationships/hyperlink" Target="mailto:jose.fontalvo@saludcentro.gov.co" TargetMode="External"/><Relationship Id="rId240" Type="http://schemas.openxmlformats.org/officeDocument/2006/relationships/hyperlink" Target="mailto:jose.fontalvo@saludcentro.gov.co" TargetMode="External"/><Relationship Id="rId35" Type="http://schemas.openxmlformats.org/officeDocument/2006/relationships/hyperlink" Target="mailto:jose.fontalvo@saludcentro.gov.co" TargetMode="External"/><Relationship Id="rId77" Type="http://schemas.openxmlformats.org/officeDocument/2006/relationships/hyperlink" Target="mailto:jose.fontalvo@saludcentro.gov.co" TargetMode="External"/><Relationship Id="rId100" Type="http://schemas.openxmlformats.org/officeDocument/2006/relationships/hyperlink" Target="mailto:jose.fontalvo@saludcentro.gov.co" TargetMode="External"/><Relationship Id="rId282" Type="http://schemas.openxmlformats.org/officeDocument/2006/relationships/hyperlink" Target="mailto:jose.fontalvo@saludcentro.gov.co" TargetMode="External"/><Relationship Id="rId338" Type="http://schemas.openxmlformats.org/officeDocument/2006/relationships/hyperlink" Target="mailto:jose.fontalvo@saludcentro.gov.co" TargetMode="External"/><Relationship Id="rId8" Type="http://schemas.openxmlformats.org/officeDocument/2006/relationships/hyperlink" Target="mailto:jose.fontalvo@saludcentro.gov.co" TargetMode="External"/><Relationship Id="rId142" Type="http://schemas.openxmlformats.org/officeDocument/2006/relationships/hyperlink" Target="mailto:jose.fontalvo@saludcentro.gov.co" TargetMode="External"/><Relationship Id="rId184" Type="http://schemas.openxmlformats.org/officeDocument/2006/relationships/hyperlink" Target="mailto:jose.fontalvo@saludcentro.gov.co" TargetMode="External"/><Relationship Id="rId251" Type="http://schemas.openxmlformats.org/officeDocument/2006/relationships/hyperlink" Target="mailto:jose.fontalvo@saludcentro.gov.co" TargetMode="External"/><Relationship Id="rId46" Type="http://schemas.openxmlformats.org/officeDocument/2006/relationships/hyperlink" Target="mailto:jose.fontalvo@saludcentro.gov.co" TargetMode="External"/><Relationship Id="rId293" Type="http://schemas.openxmlformats.org/officeDocument/2006/relationships/hyperlink" Target="mailto:jose.fontalvo@saludcentro.gov.co" TargetMode="External"/><Relationship Id="rId307" Type="http://schemas.openxmlformats.org/officeDocument/2006/relationships/hyperlink" Target="mailto:jose.fontalvo@saludcentro.gov.co" TargetMode="External"/><Relationship Id="rId349" Type="http://schemas.openxmlformats.org/officeDocument/2006/relationships/hyperlink" Target="mailto:jose.fontalvo@saludcentro.gov.co" TargetMode="External"/><Relationship Id="rId88" Type="http://schemas.openxmlformats.org/officeDocument/2006/relationships/hyperlink" Target="mailto:jose.fontalvo@saludcentro.gov.co" TargetMode="External"/><Relationship Id="rId111" Type="http://schemas.openxmlformats.org/officeDocument/2006/relationships/hyperlink" Target="mailto:jose.fontalvo@saludcentro.gov.co" TargetMode="External"/><Relationship Id="rId153" Type="http://schemas.openxmlformats.org/officeDocument/2006/relationships/hyperlink" Target="mailto:jose.fontalvo@saludcentro.gov.co" TargetMode="External"/><Relationship Id="rId195" Type="http://schemas.openxmlformats.org/officeDocument/2006/relationships/hyperlink" Target="mailto:jose.fontalvo@saludcentro.gov.co" TargetMode="External"/><Relationship Id="rId209" Type="http://schemas.openxmlformats.org/officeDocument/2006/relationships/hyperlink" Target="mailto:jose.fontalvo@saludcentro.gov.co" TargetMode="External"/><Relationship Id="rId360" Type="http://schemas.openxmlformats.org/officeDocument/2006/relationships/hyperlink" Target="mailto:jose.fontalvo@saludcentr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438"/>
  <sheetViews>
    <sheetView tabSelected="1" topLeftCell="A4" zoomScale="60" zoomScaleNormal="60" workbookViewId="0">
      <pane ySplit="1" topLeftCell="A218" activePane="bottomLeft" state="frozen"/>
      <selection activeCell="A4" sqref="A4"/>
      <selection pane="bottomLeft" activeCell="E222" sqref="E222"/>
    </sheetView>
  </sheetViews>
  <sheetFormatPr baseColWidth="10" defaultColWidth="9.140625" defaultRowHeight="14.25" x14ac:dyDescent="0.2"/>
  <cols>
    <col min="1" max="1" width="45.140625" style="5" customWidth="1"/>
    <col min="2" max="2" width="46.28515625" style="71" customWidth="1"/>
    <col min="3" max="4" width="17" style="60" customWidth="1"/>
    <col min="5" max="6" width="15.85546875" style="5" customWidth="1"/>
    <col min="7" max="7" width="27.7109375" style="5" customWidth="1"/>
    <col min="8" max="8" width="18.85546875" style="5" customWidth="1"/>
    <col min="9" max="9" width="16" style="36" customWidth="1"/>
    <col min="10" max="10" width="18" style="37" customWidth="1"/>
    <col min="11" max="11" width="16.28515625" style="5" customWidth="1"/>
    <col min="12" max="12" width="17.28515625" style="5" customWidth="1"/>
    <col min="13" max="13" width="21.140625" style="5" customWidth="1"/>
    <col min="14" max="14" width="14.28515625" style="5" customWidth="1"/>
    <col min="15" max="15" width="28.42578125" style="4" customWidth="1"/>
    <col min="16" max="16" width="23.85546875" style="4" customWidth="1"/>
    <col min="17" max="17" width="31.28515625" style="4" customWidth="1"/>
    <col min="18" max="18" width="9.140625" style="4" customWidth="1"/>
    <col min="19" max="19" width="16.5703125" customWidth="1"/>
    <col min="20" max="20" width="50.42578125" style="43" customWidth="1"/>
    <col min="21" max="22" width="17.140625" style="44" customWidth="1"/>
    <col min="23" max="23" width="22.28515625" customWidth="1"/>
  </cols>
  <sheetData>
    <row r="1" spans="1:22" x14ac:dyDescent="0.2">
      <c r="A1" s="75" t="s">
        <v>107776</v>
      </c>
      <c r="B1" s="76"/>
      <c r="C1" s="76"/>
      <c r="D1" s="76"/>
      <c r="E1" s="76"/>
      <c r="F1" s="76"/>
      <c r="G1" s="76"/>
      <c r="H1" s="76"/>
      <c r="I1" s="77"/>
      <c r="J1" s="77"/>
      <c r="K1" s="76"/>
      <c r="L1" s="76"/>
      <c r="M1" s="76"/>
      <c r="N1" s="76"/>
      <c r="O1" s="76"/>
      <c r="P1" s="76"/>
      <c r="Q1" s="76"/>
    </row>
    <row r="2" spans="1:22" x14ac:dyDescent="0.2">
      <c r="A2" s="76"/>
      <c r="B2" s="76"/>
      <c r="C2" s="76"/>
      <c r="D2" s="76"/>
      <c r="E2" s="76"/>
      <c r="F2" s="76"/>
      <c r="G2" s="76"/>
      <c r="H2" s="76"/>
      <c r="I2" s="77"/>
      <c r="J2" s="77"/>
      <c r="K2" s="76"/>
      <c r="L2" s="76"/>
      <c r="M2" s="76"/>
      <c r="N2" s="76"/>
      <c r="O2" s="76"/>
      <c r="P2" s="76"/>
      <c r="Q2" s="76"/>
    </row>
    <row r="3" spans="1:22" ht="15" thickBot="1" x14ac:dyDescent="0.25">
      <c r="A3" s="76"/>
      <c r="B3" s="76"/>
      <c r="C3" s="76"/>
      <c r="D3" s="76"/>
      <c r="E3" s="76"/>
      <c r="F3" s="76"/>
      <c r="G3" s="76"/>
      <c r="H3" s="76"/>
      <c r="I3" s="77"/>
      <c r="J3" s="77"/>
      <c r="K3" s="76"/>
      <c r="L3" s="76"/>
      <c r="M3" s="76"/>
      <c r="N3" s="76"/>
      <c r="O3" s="76"/>
      <c r="P3" s="76"/>
      <c r="Q3" s="76"/>
    </row>
    <row r="4" spans="1:22" s="24" customFormat="1" ht="77.25" thickBot="1" x14ac:dyDescent="0.25">
      <c r="A4" s="20" t="s">
        <v>107789</v>
      </c>
      <c r="B4" s="72" t="s">
        <v>107777</v>
      </c>
      <c r="C4" s="66" t="s">
        <v>107778</v>
      </c>
      <c r="D4" s="66" t="s">
        <v>107779</v>
      </c>
      <c r="E4" s="21" t="s">
        <v>107780</v>
      </c>
      <c r="F4" s="21" t="s">
        <v>5</v>
      </c>
      <c r="G4" s="21" t="s">
        <v>4</v>
      </c>
      <c r="H4" s="21" t="s">
        <v>39</v>
      </c>
      <c r="I4" s="25" t="s">
        <v>107781</v>
      </c>
      <c r="J4" s="28" t="s">
        <v>107782</v>
      </c>
      <c r="K4" s="21" t="s">
        <v>206</v>
      </c>
      <c r="L4" s="21" t="s">
        <v>94</v>
      </c>
      <c r="M4" s="21" t="s">
        <v>107783</v>
      </c>
      <c r="N4" s="21" t="s">
        <v>3</v>
      </c>
      <c r="O4" s="21" t="s">
        <v>107784</v>
      </c>
      <c r="P4" s="21" t="s">
        <v>107785</v>
      </c>
      <c r="Q4" s="22" t="s">
        <v>107786</v>
      </c>
      <c r="R4" s="23"/>
      <c r="T4" s="45"/>
      <c r="U4" s="46"/>
      <c r="V4" s="46"/>
    </row>
    <row r="5" spans="1:22" s="7" customFormat="1" ht="115.5" thickBot="1" x14ac:dyDescent="0.3">
      <c r="A5" s="14" t="s">
        <v>107848</v>
      </c>
      <c r="B5" s="63" t="s">
        <v>107787</v>
      </c>
      <c r="C5" s="67">
        <v>1</v>
      </c>
      <c r="D5" s="67">
        <v>1</v>
      </c>
      <c r="E5" s="8">
        <v>2</v>
      </c>
      <c r="F5" s="8">
        <v>2</v>
      </c>
      <c r="G5" s="74" t="s">
        <v>107851</v>
      </c>
      <c r="H5" s="74" t="s">
        <v>211</v>
      </c>
      <c r="I5" s="26">
        <v>323848338</v>
      </c>
      <c r="J5" s="26">
        <v>323848338</v>
      </c>
      <c r="K5" s="2" t="s">
        <v>212</v>
      </c>
      <c r="L5" s="2" t="s">
        <v>101</v>
      </c>
      <c r="M5" s="8" t="s">
        <v>107803</v>
      </c>
      <c r="N5" s="8" t="s">
        <v>4396</v>
      </c>
      <c r="O5" s="10" t="s">
        <v>107820</v>
      </c>
      <c r="P5" s="10">
        <v>3163743056</v>
      </c>
      <c r="Q5" s="18" t="s">
        <v>107821</v>
      </c>
      <c r="R5" s="5"/>
      <c r="T5" s="47"/>
      <c r="U5" s="48"/>
      <c r="V5" s="48"/>
    </row>
    <row r="6" spans="1:22" s="7" customFormat="1" ht="115.5" thickBot="1" x14ac:dyDescent="0.3">
      <c r="A6" s="14" t="s">
        <v>107848</v>
      </c>
      <c r="B6" s="63" t="s">
        <v>107787</v>
      </c>
      <c r="C6" s="68">
        <v>3</v>
      </c>
      <c r="D6" s="68">
        <v>3</v>
      </c>
      <c r="E6" s="10">
        <v>2</v>
      </c>
      <c r="F6" s="10">
        <v>2</v>
      </c>
      <c r="G6" s="74" t="s">
        <v>107851</v>
      </c>
      <c r="H6" s="74" t="s">
        <v>211</v>
      </c>
      <c r="I6" s="54">
        <v>323848338</v>
      </c>
      <c r="J6" s="54">
        <v>323848338</v>
      </c>
      <c r="K6" s="2" t="s">
        <v>212</v>
      </c>
      <c r="L6" s="2" t="s">
        <v>101</v>
      </c>
      <c r="M6" s="10" t="s">
        <v>107803</v>
      </c>
      <c r="N6" s="10" t="s">
        <v>4396</v>
      </c>
      <c r="O6" s="10" t="s">
        <v>107820</v>
      </c>
      <c r="P6" s="10">
        <v>3163743056</v>
      </c>
      <c r="Q6" s="18" t="s">
        <v>107821</v>
      </c>
      <c r="R6" s="5"/>
      <c r="T6" s="47"/>
      <c r="U6" s="48"/>
      <c r="V6" s="48"/>
    </row>
    <row r="7" spans="1:22" ht="115.5" thickBot="1" x14ac:dyDescent="0.3">
      <c r="A7" s="14" t="s">
        <v>107848</v>
      </c>
      <c r="B7" s="63" t="s">
        <v>107787</v>
      </c>
      <c r="C7" s="68">
        <v>5</v>
      </c>
      <c r="D7" s="68">
        <v>5</v>
      </c>
      <c r="E7" s="10">
        <v>2</v>
      </c>
      <c r="F7" s="10">
        <v>2</v>
      </c>
      <c r="G7" s="74" t="s">
        <v>107851</v>
      </c>
      <c r="H7" s="74" t="s">
        <v>211</v>
      </c>
      <c r="I7" s="54">
        <v>323848338</v>
      </c>
      <c r="J7" s="54">
        <v>323848338</v>
      </c>
      <c r="K7" s="2" t="s">
        <v>212</v>
      </c>
      <c r="L7" s="2" t="s">
        <v>101</v>
      </c>
      <c r="M7" s="10" t="s">
        <v>107803</v>
      </c>
      <c r="N7" s="10" t="s">
        <v>4396</v>
      </c>
      <c r="O7" s="10" t="s">
        <v>107820</v>
      </c>
      <c r="P7" s="10">
        <v>3163743056</v>
      </c>
      <c r="Q7" s="18" t="s">
        <v>107821</v>
      </c>
    </row>
    <row r="8" spans="1:22" ht="115.5" thickBot="1" x14ac:dyDescent="0.3">
      <c r="A8" s="14" t="s">
        <v>107848</v>
      </c>
      <c r="B8" s="63" t="s">
        <v>107787</v>
      </c>
      <c r="C8" s="68">
        <v>7</v>
      </c>
      <c r="D8" s="68">
        <v>7</v>
      </c>
      <c r="E8" s="10">
        <v>2</v>
      </c>
      <c r="F8" s="10">
        <v>2</v>
      </c>
      <c r="G8" s="74" t="s">
        <v>107851</v>
      </c>
      <c r="H8" s="74" t="s">
        <v>211</v>
      </c>
      <c r="I8" s="54">
        <v>323848338</v>
      </c>
      <c r="J8" s="54">
        <v>323848338</v>
      </c>
      <c r="K8" s="2" t="s">
        <v>212</v>
      </c>
      <c r="L8" s="2" t="s">
        <v>101</v>
      </c>
      <c r="M8" s="10" t="s">
        <v>107803</v>
      </c>
      <c r="N8" s="10" t="s">
        <v>4396</v>
      </c>
      <c r="O8" s="10" t="s">
        <v>107820</v>
      </c>
      <c r="P8" s="10">
        <v>3163743056</v>
      </c>
      <c r="Q8" s="18" t="s">
        <v>107821</v>
      </c>
    </row>
    <row r="9" spans="1:22" ht="115.5" thickBot="1" x14ac:dyDescent="0.3">
      <c r="A9" s="14" t="s">
        <v>107848</v>
      </c>
      <c r="B9" s="63" t="s">
        <v>107787</v>
      </c>
      <c r="C9" s="68">
        <v>9</v>
      </c>
      <c r="D9" s="68">
        <v>9</v>
      </c>
      <c r="E9" s="10">
        <v>2</v>
      </c>
      <c r="F9" s="10">
        <v>2</v>
      </c>
      <c r="G9" s="74" t="s">
        <v>107851</v>
      </c>
      <c r="H9" s="74" t="s">
        <v>211</v>
      </c>
      <c r="I9" s="54">
        <v>323848338</v>
      </c>
      <c r="J9" s="54">
        <v>323848338</v>
      </c>
      <c r="K9" s="2" t="s">
        <v>212</v>
      </c>
      <c r="L9" s="2" t="s">
        <v>101</v>
      </c>
      <c r="M9" s="10" t="s">
        <v>107803</v>
      </c>
      <c r="N9" s="10" t="s">
        <v>4396</v>
      </c>
      <c r="O9" s="10" t="s">
        <v>107820</v>
      </c>
      <c r="P9" s="10">
        <v>3163743056</v>
      </c>
      <c r="Q9" s="18" t="s">
        <v>107821</v>
      </c>
    </row>
    <row r="10" spans="1:22" ht="115.5" thickBot="1" x14ac:dyDescent="0.3">
      <c r="A10" s="14" t="s">
        <v>107848</v>
      </c>
      <c r="B10" s="63" t="s">
        <v>107787</v>
      </c>
      <c r="C10" s="69">
        <v>11</v>
      </c>
      <c r="D10" s="69">
        <v>11</v>
      </c>
      <c r="E10" s="10">
        <v>2</v>
      </c>
      <c r="F10" s="10">
        <v>2</v>
      </c>
      <c r="G10" s="74" t="s">
        <v>107851</v>
      </c>
      <c r="H10" s="74" t="s">
        <v>211</v>
      </c>
      <c r="I10" s="55">
        <v>323848338</v>
      </c>
      <c r="J10" s="55">
        <v>323848338</v>
      </c>
      <c r="K10" s="2" t="s">
        <v>212</v>
      </c>
      <c r="L10" s="2" t="s">
        <v>101</v>
      </c>
      <c r="M10" s="11" t="s">
        <v>107803</v>
      </c>
      <c r="N10" s="11" t="s">
        <v>4396</v>
      </c>
      <c r="O10" s="10" t="s">
        <v>107820</v>
      </c>
      <c r="P10" s="10">
        <v>3163743056</v>
      </c>
      <c r="Q10" s="18" t="s">
        <v>107821</v>
      </c>
    </row>
    <row r="11" spans="1:22" s="7" customFormat="1" ht="229.5" x14ac:dyDescent="0.25">
      <c r="A11" s="14" t="s">
        <v>107805</v>
      </c>
      <c r="B11" s="63" t="s">
        <v>107788</v>
      </c>
      <c r="C11" s="67">
        <v>1</v>
      </c>
      <c r="D11" s="67">
        <v>1</v>
      </c>
      <c r="E11" s="10">
        <v>1</v>
      </c>
      <c r="F11" s="10">
        <v>1</v>
      </c>
      <c r="G11" s="74" t="s">
        <v>107851</v>
      </c>
      <c r="H11" s="74" t="s">
        <v>211</v>
      </c>
      <c r="I11" s="56">
        <v>441341763</v>
      </c>
      <c r="J11" s="56">
        <v>441341763</v>
      </c>
      <c r="K11" s="2" t="s">
        <v>212</v>
      </c>
      <c r="L11" s="2" t="s">
        <v>101</v>
      </c>
      <c r="M11" s="8" t="s">
        <v>107803</v>
      </c>
      <c r="N11" s="8" t="s">
        <v>4396</v>
      </c>
      <c r="O11" s="10" t="s">
        <v>107820</v>
      </c>
      <c r="P11" s="10">
        <v>3163743056</v>
      </c>
      <c r="Q11" s="18" t="s">
        <v>107821</v>
      </c>
      <c r="R11" s="5"/>
      <c r="T11" s="47"/>
      <c r="U11" s="48"/>
      <c r="V11" s="48"/>
    </row>
    <row r="12" spans="1:22" ht="229.5" x14ac:dyDescent="0.25">
      <c r="A12" s="15" t="s">
        <v>107849</v>
      </c>
      <c r="B12" s="63" t="s">
        <v>107788</v>
      </c>
      <c r="C12" s="68">
        <v>2</v>
      </c>
      <c r="D12" s="68">
        <v>2</v>
      </c>
      <c r="E12" s="10">
        <v>1</v>
      </c>
      <c r="F12" s="10">
        <v>1</v>
      </c>
      <c r="G12" s="74" t="s">
        <v>107851</v>
      </c>
      <c r="H12" s="74" t="s">
        <v>211</v>
      </c>
      <c r="I12" s="54">
        <v>120173871</v>
      </c>
      <c r="J12" s="54">
        <v>120173871</v>
      </c>
      <c r="K12" s="2" t="s">
        <v>212</v>
      </c>
      <c r="L12" s="2" t="s">
        <v>101</v>
      </c>
      <c r="M12" s="10" t="s">
        <v>107803</v>
      </c>
      <c r="N12" s="10" t="s">
        <v>4396</v>
      </c>
      <c r="O12" s="10" t="s">
        <v>107820</v>
      </c>
      <c r="P12" s="10">
        <v>3163743056</v>
      </c>
      <c r="Q12" s="18" t="s">
        <v>107821</v>
      </c>
    </row>
    <row r="13" spans="1:22" ht="229.5" x14ac:dyDescent="0.25">
      <c r="A13" s="15" t="s">
        <v>107849</v>
      </c>
      <c r="B13" s="63" t="s">
        <v>107788</v>
      </c>
      <c r="C13" s="68">
        <v>3</v>
      </c>
      <c r="D13" s="68">
        <v>3</v>
      </c>
      <c r="E13" s="10">
        <v>1</v>
      </c>
      <c r="F13" s="10">
        <v>1</v>
      </c>
      <c r="G13" s="74" t="s">
        <v>107851</v>
      </c>
      <c r="H13" s="74" t="s">
        <v>211</v>
      </c>
      <c r="I13" s="54">
        <v>120173871</v>
      </c>
      <c r="J13" s="54">
        <v>120173871</v>
      </c>
      <c r="K13" s="2" t="s">
        <v>212</v>
      </c>
      <c r="L13" s="2" t="s">
        <v>101</v>
      </c>
      <c r="M13" s="10" t="s">
        <v>107803</v>
      </c>
      <c r="N13" s="10" t="s">
        <v>4396</v>
      </c>
      <c r="O13" s="10" t="s">
        <v>107820</v>
      </c>
      <c r="P13" s="10">
        <v>3163743056</v>
      </c>
      <c r="Q13" s="18" t="s">
        <v>107821</v>
      </c>
    </row>
    <row r="14" spans="1:22" ht="229.5" x14ac:dyDescent="0.25">
      <c r="A14" s="15" t="s">
        <v>107849</v>
      </c>
      <c r="B14" s="63" t="s">
        <v>107788</v>
      </c>
      <c r="C14" s="68">
        <v>4</v>
      </c>
      <c r="D14" s="68">
        <v>4</v>
      </c>
      <c r="E14" s="10">
        <v>1</v>
      </c>
      <c r="F14" s="10">
        <v>1</v>
      </c>
      <c r="G14" s="74" t="s">
        <v>107851</v>
      </c>
      <c r="H14" s="74" t="s">
        <v>211</v>
      </c>
      <c r="I14" s="54">
        <v>120173871</v>
      </c>
      <c r="J14" s="54">
        <v>120173871</v>
      </c>
      <c r="K14" s="2" t="s">
        <v>212</v>
      </c>
      <c r="L14" s="2" t="s">
        <v>101</v>
      </c>
      <c r="M14" s="10" t="s">
        <v>107803</v>
      </c>
      <c r="N14" s="10" t="s">
        <v>4396</v>
      </c>
      <c r="O14" s="10" t="s">
        <v>107820</v>
      </c>
      <c r="P14" s="10">
        <v>3163743056</v>
      </c>
      <c r="Q14" s="18" t="s">
        <v>107821</v>
      </c>
    </row>
    <row r="15" spans="1:22" ht="229.5" x14ac:dyDescent="0.25">
      <c r="A15" s="15" t="s">
        <v>107849</v>
      </c>
      <c r="B15" s="63" t="s">
        <v>107788</v>
      </c>
      <c r="C15" s="68">
        <v>5</v>
      </c>
      <c r="D15" s="68">
        <v>5</v>
      </c>
      <c r="E15" s="10">
        <v>1</v>
      </c>
      <c r="F15" s="10">
        <v>1</v>
      </c>
      <c r="G15" s="74" t="s">
        <v>107851</v>
      </c>
      <c r="H15" s="74" t="s">
        <v>211</v>
      </c>
      <c r="I15" s="54">
        <v>120173871</v>
      </c>
      <c r="J15" s="54">
        <v>120173871</v>
      </c>
      <c r="K15" s="2" t="s">
        <v>212</v>
      </c>
      <c r="L15" s="2" t="s">
        <v>101</v>
      </c>
      <c r="M15" s="10" t="s">
        <v>107803</v>
      </c>
      <c r="N15" s="10" t="s">
        <v>4396</v>
      </c>
      <c r="O15" s="10" t="s">
        <v>107820</v>
      </c>
      <c r="P15" s="10">
        <v>3163743056</v>
      </c>
      <c r="Q15" s="18" t="s">
        <v>107821</v>
      </c>
    </row>
    <row r="16" spans="1:22" ht="229.5" x14ac:dyDescent="0.25">
      <c r="A16" s="15" t="s">
        <v>107849</v>
      </c>
      <c r="B16" s="63" t="s">
        <v>107788</v>
      </c>
      <c r="C16" s="68">
        <v>6</v>
      </c>
      <c r="D16" s="68">
        <v>6</v>
      </c>
      <c r="E16" s="10">
        <v>1</v>
      </c>
      <c r="F16" s="10">
        <v>1</v>
      </c>
      <c r="G16" s="74" t="s">
        <v>107851</v>
      </c>
      <c r="H16" s="74" t="s">
        <v>211</v>
      </c>
      <c r="I16" s="54">
        <v>120173871</v>
      </c>
      <c r="J16" s="54">
        <v>120173871</v>
      </c>
      <c r="K16" s="2" t="s">
        <v>212</v>
      </c>
      <c r="L16" s="2" t="s">
        <v>101</v>
      </c>
      <c r="M16" s="10" t="s">
        <v>107803</v>
      </c>
      <c r="N16" s="10" t="s">
        <v>4396</v>
      </c>
      <c r="O16" s="10" t="s">
        <v>107820</v>
      </c>
      <c r="P16" s="10">
        <v>3163743056</v>
      </c>
      <c r="Q16" s="18" t="s">
        <v>107821</v>
      </c>
    </row>
    <row r="17" spans="1:17" ht="229.5" x14ac:dyDescent="0.25">
      <c r="A17" s="15" t="s">
        <v>107849</v>
      </c>
      <c r="B17" s="63" t="s">
        <v>107788</v>
      </c>
      <c r="C17" s="68">
        <v>7</v>
      </c>
      <c r="D17" s="68">
        <v>7</v>
      </c>
      <c r="E17" s="10">
        <v>1</v>
      </c>
      <c r="F17" s="10">
        <v>1</v>
      </c>
      <c r="G17" s="74" t="s">
        <v>107851</v>
      </c>
      <c r="H17" s="74" t="s">
        <v>211</v>
      </c>
      <c r="I17" s="54">
        <v>120173871</v>
      </c>
      <c r="J17" s="54">
        <v>120173871</v>
      </c>
      <c r="K17" s="2" t="s">
        <v>212</v>
      </c>
      <c r="L17" s="2" t="s">
        <v>101</v>
      </c>
      <c r="M17" s="10" t="s">
        <v>107803</v>
      </c>
      <c r="N17" s="10" t="s">
        <v>4396</v>
      </c>
      <c r="O17" s="10" t="s">
        <v>107820</v>
      </c>
      <c r="P17" s="10">
        <v>3163743056</v>
      </c>
      <c r="Q17" s="18" t="s">
        <v>107821</v>
      </c>
    </row>
    <row r="18" spans="1:17" ht="229.5" x14ac:dyDescent="0.25">
      <c r="A18" s="15" t="s">
        <v>107849</v>
      </c>
      <c r="B18" s="63" t="s">
        <v>107788</v>
      </c>
      <c r="C18" s="68">
        <v>8</v>
      </c>
      <c r="D18" s="68">
        <v>8</v>
      </c>
      <c r="E18" s="10">
        <v>1</v>
      </c>
      <c r="F18" s="10">
        <v>1</v>
      </c>
      <c r="G18" s="74" t="s">
        <v>107851</v>
      </c>
      <c r="H18" s="74" t="s">
        <v>211</v>
      </c>
      <c r="I18" s="54">
        <v>120173871</v>
      </c>
      <c r="J18" s="54">
        <v>120173871</v>
      </c>
      <c r="K18" s="2" t="s">
        <v>212</v>
      </c>
      <c r="L18" s="2" t="s">
        <v>101</v>
      </c>
      <c r="M18" s="10" t="s">
        <v>107803</v>
      </c>
      <c r="N18" s="10" t="s">
        <v>4396</v>
      </c>
      <c r="O18" s="10" t="s">
        <v>107820</v>
      </c>
      <c r="P18" s="10">
        <v>3163743056</v>
      </c>
      <c r="Q18" s="18" t="s">
        <v>107821</v>
      </c>
    </row>
    <row r="19" spans="1:17" ht="229.5" x14ac:dyDescent="0.25">
      <c r="A19" s="15" t="s">
        <v>107805</v>
      </c>
      <c r="B19" s="63" t="s">
        <v>107788</v>
      </c>
      <c r="C19" s="68">
        <v>9</v>
      </c>
      <c r="D19" s="68">
        <v>9</v>
      </c>
      <c r="E19" s="10">
        <v>1</v>
      </c>
      <c r="F19" s="10">
        <v>1</v>
      </c>
      <c r="G19" s="74" t="s">
        <v>107851</v>
      </c>
      <c r="H19" s="74" t="s">
        <v>211</v>
      </c>
      <c r="I19" s="54">
        <v>120173871</v>
      </c>
      <c r="J19" s="54">
        <v>120173871</v>
      </c>
      <c r="K19" s="2" t="s">
        <v>212</v>
      </c>
      <c r="L19" s="2" t="s">
        <v>101</v>
      </c>
      <c r="M19" s="10" t="s">
        <v>107803</v>
      </c>
      <c r="N19" s="10" t="s">
        <v>4396</v>
      </c>
      <c r="O19" s="10" t="s">
        <v>107820</v>
      </c>
      <c r="P19" s="10">
        <v>3163743056</v>
      </c>
      <c r="Q19" s="18" t="s">
        <v>107821</v>
      </c>
    </row>
    <row r="20" spans="1:17" ht="229.5" x14ac:dyDescent="0.25">
      <c r="A20" s="15" t="s">
        <v>107849</v>
      </c>
      <c r="B20" s="63" t="s">
        <v>107788</v>
      </c>
      <c r="C20" s="68">
        <v>10</v>
      </c>
      <c r="D20" s="68">
        <v>10</v>
      </c>
      <c r="E20" s="10">
        <v>1</v>
      </c>
      <c r="F20" s="10">
        <v>1</v>
      </c>
      <c r="G20" s="74" t="s">
        <v>107851</v>
      </c>
      <c r="H20" s="74" t="s">
        <v>211</v>
      </c>
      <c r="I20" s="54">
        <v>120173871</v>
      </c>
      <c r="J20" s="54">
        <v>120173871</v>
      </c>
      <c r="K20" s="2" t="s">
        <v>212</v>
      </c>
      <c r="L20" s="2" t="s">
        <v>101</v>
      </c>
      <c r="M20" s="10" t="s">
        <v>107803</v>
      </c>
      <c r="N20" s="10" t="s">
        <v>4396</v>
      </c>
      <c r="O20" s="10" t="s">
        <v>107820</v>
      </c>
      <c r="P20" s="10">
        <v>3163743056</v>
      </c>
      <c r="Q20" s="18" t="s">
        <v>107821</v>
      </c>
    </row>
    <row r="21" spans="1:17" ht="229.5" x14ac:dyDescent="0.25">
      <c r="A21" s="15" t="s">
        <v>107849</v>
      </c>
      <c r="B21" s="63" t="s">
        <v>107788</v>
      </c>
      <c r="C21" s="68">
        <v>11</v>
      </c>
      <c r="D21" s="68">
        <v>11</v>
      </c>
      <c r="E21" s="10">
        <v>1</v>
      </c>
      <c r="F21" s="10">
        <v>1</v>
      </c>
      <c r="G21" s="74" t="s">
        <v>107851</v>
      </c>
      <c r="H21" s="74" t="s">
        <v>211</v>
      </c>
      <c r="I21" s="54">
        <v>120173871</v>
      </c>
      <c r="J21" s="54">
        <v>120173871</v>
      </c>
      <c r="K21" s="2" t="s">
        <v>212</v>
      </c>
      <c r="L21" s="2" t="s">
        <v>101</v>
      </c>
      <c r="M21" s="10" t="s">
        <v>107803</v>
      </c>
      <c r="N21" s="10" t="s">
        <v>4396</v>
      </c>
      <c r="O21" s="10" t="s">
        <v>107820</v>
      </c>
      <c r="P21" s="10">
        <v>3163743056</v>
      </c>
      <c r="Q21" s="18" t="s">
        <v>107821</v>
      </c>
    </row>
    <row r="22" spans="1:17" ht="230.25" thickBot="1" x14ac:dyDescent="0.3">
      <c r="A22" s="15" t="s">
        <v>107849</v>
      </c>
      <c r="B22" s="63" t="s">
        <v>107788</v>
      </c>
      <c r="C22" s="69">
        <v>12</v>
      </c>
      <c r="D22" s="69">
        <v>12</v>
      </c>
      <c r="E22" s="10">
        <v>1</v>
      </c>
      <c r="F22" s="10">
        <v>1</v>
      </c>
      <c r="G22" s="74" t="s">
        <v>107851</v>
      </c>
      <c r="H22" s="74" t="s">
        <v>211</v>
      </c>
      <c r="I22" s="55">
        <v>120173324</v>
      </c>
      <c r="J22" s="57">
        <v>120173324</v>
      </c>
      <c r="K22" s="2" t="s">
        <v>212</v>
      </c>
      <c r="L22" s="2" t="s">
        <v>101</v>
      </c>
      <c r="M22" s="11" t="s">
        <v>107803</v>
      </c>
      <c r="N22" s="11" t="s">
        <v>4396</v>
      </c>
      <c r="O22" s="10" t="s">
        <v>107820</v>
      </c>
      <c r="P22" s="10">
        <v>3163743056</v>
      </c>
      <c r="Q22" s="18" t="s">
        <v>107821</v>
      </c>
    </row>
    <row r="23" spans="1:17" ht="38.25" x14ac:dyDescent="0.25">
      <c r="A23" s="15" t="s">
        <v>107816</v>
      </c>
      <c r="B23" s="63" t="s">
        <v>107790</v>
      </c>
      <c r="C23" s="68">
        <v>1</v>
      </c>
      <c r="D23" s="68">
        <v>1</v>
      </c>
      <c r="E23" s="10">
        <v>2</v>
      </c>
      <c r="F23" s="10">
        <v>2</v>
      </c>
      <c r="G23" s="74" t="s">
        <v>107851</v>
      </c>
      <c r="H23" s="74" t="s">
        <v>211</v>
      </c>
      <c r="I23" s="54">
        <v>49560220</v>
      </c>
      <c r="J23" s="54">
        <v>49560220</v>
      </c>
      <c r="K23" s="2" t="s">
        <v>212</v>
      </c>
      <c r="L23" s="2" t="s">
        <v>101</v>
      </c>
      <c r="M23" s="10" t="s">
        <v>107803</v>
      </c>
      <c r="N23" s="10" t="s">
        <v>4396</v>
      </c>
      <c r="O23" s="10" t="s">
        <v>107820</v>
      </c>
      <c r="P23" s="10">
        <v>3163743056</v>
      </c>
      <c r="Q23" s="18" t="s">
        <v>107821</v>
      </c>
    </row>
    <row r="24" spans="1:17" ht="38.25" x14ac:dyDescent="0.25">
      <c r="A24" s="15" t="s">
        <v>107816</v>
      </c>
      <c r="B24" s="63" t="s">
        <v>107790</v>
      </c>
      <c r="C24" s="68">
        <v>3</v>
      </c>
      <c r="D24" s="68">
        <v>3</v>
      </c>
      <c r="E24" s="10">
        <v>2</v>
      </c>
      <c r="F24" s="10">
        <v>2</v>
      </c>
      <c r="G24" s="74" t="s">
        <v>107851</v>
      </c>
      <c r="H24" s="74" t="s">
        <v>211</v>
      </c>
      <c r="I24" s="54">
        <v>49560220</v>
      </c>
      <c r="J24" s="54">
        <v>49560220</v>
      </c>
      <c r="K24" s="2" t="s">
        <v>212</v>
      </c>
      <c r="L24" s="2" t="s">
        <v>101</v>
      </c>
      <c r="M24" s="10" t="s">
        <v>107803</v>
      </c>
      <c r="N24" s="10" t="s">
        <v>4396</v>
      </c>
      <c r="O24" s="10" t="s">
        <v>107820</v>
      </c>
      <c r="P24" s="10">
        <v>3163743056</v>
      </c>
      <c r="Q24" s="18" t="s">
        <v>107821</v>
      </c>
    </row>
    <row r="25" spans="1:17" ht="38.25" x14ac:dyDescent="0.25">
      <c r="A25" s="15" t="s">
        <v>107816</v>
      </c>
      <c r="B25" s="63" t="s">
        <v>107790</v>
      </c>
      <c r="C25" s="68">
        <v>5</v>
      </c>
      <c r="D25" s="68">
        <v>5</v>
      </c>
      <c r="E25" s="10">
        <v>2</v>
      </c>
      <c r="F25" s="10">
        <v>2</v>
      </c>
      <c r="G25" s="74" t="s">
        <v>107851</v>
      </c>
      <c r="H25" s="74" t="s">
        <v>211</v>
      </c>
      <c r="I25" s="54">
        <v>49560220</v>
      </c>
      <c r="J25" s="54">
        <v>49560220</v>
      </c>
      <c r="K25" s="2" t="s">
        <v>212</v>
      </c>
      <c r="L25" s="2" t="s">
        <v>101</v>
      </c>
      <c r="M25" s="10" t="s">
        <v>107803</v>
      </c>
      <c r="N25" s="10" t="s">
        <v>4396</v>
      </c>
      <c r="O25" s="10" t="s">
        <v>107820</v>
      </c>
      <c r="P25" s="10">
        <v>3163743056</v>
      </c>
      <c r="Q25" s="18" t="s">
        <v>107821</v>
      </c>
    </row>
    <row r="26" spans="1:17" ht="38.25" x14ac:dyDescent="0.25">
      <c r="A26" s="15" t="s">
        <v>107816</v>
      </c>
      <c r="B26" s="63" t="s">
        <v>107790</v>
      </c>
      <c r="C26" s="68">
        <v>7</v>
      </c>
      <c r="D26" s="68">
        <v>7</v>
      </c>
      <c r="E26" s="10">
        <v>2</v>
      </c>
      <c r="F26" s="10">
        <v>2</v>
      </c>
      <c r="G26" s="74" t="s">
        <v>107851</v>
      </c>
      <c r="H26" s="74" t="s">
        <v>211</v>
      </c>
      <c r="I26" s="54">
        <v>49560220</v>
      </c>
      <c r="J26" s="54">
        <v>49560220</v>
      </c>
      <c r="K26" s="2" t="s">
        <v>212</v>
      </c>
      <c r="L26" s="2" t="s">
        <v>101</v>
      </c>
      <c r="M26" s="10" t="s">
        <v>107803</v>
      </c>
      <c r="N26" s="10" t="s">
        <v>4396</v>
      </c>
      <c r="O26" s="10" t="s">
        <v>107820</v>
      </c>
      <c r="P26" s="10">
        <v>3163743056</v>
      </c>
      <c r="Q26" s="18" t="s">
        <v>107821</v>
      </c>
    </row>
    <row r="27" spans="1:17" ht="38.25" x14ac:dyDescent="0.25">
      <c r="A27" s="15" t="s">
        <v>107816</v>
      </c>
      <c r="B27" s="63" t="s">
        <v>107790</v>
      </c>
      <c r="C27" s="68">
        <v>9</v>
      </c>
      <c r="D27" s="68">
        <v>9</v>
      </c>
      <c r="E27" s="10">
        <v>2</v>
      </c>
      <c r="F27" s="10">
        <v>2</v>
      </c>
      <c r="G27" s="74" t="s">
        <v>107851</v>
      </c>
      <c r="H27" s="74" t="s">
        <v>211</v>
      </c>
      <c r="I27" s="54">
        <v>49560220</v>
      </c>
      <c r="J27" s="54">
        <v>49560220</v>
      </c>
      <c r="K27" s="2" t="s">
        <v>212</v>
      </c>
      <c r="L27" s="2" t="s">
        <v>101</v>
      </c>
      <c r="M27" s="10" t="s">
        <v>107803</v>
      </c>
      <c r="N27" s="10" t="s">
        <v>4396</v>
      </c>
      <c r="O27" s="10" t="s">
        <v>107820</v>
      </c>
      <c r="P27" s="10">
        <v>3163743056</v>
      </c>
      <c r="Q27" s="18" t="s">
        <v>107821</v>
      </c>
    </row>
    <row r="28" spans="1:17" ht="39" thickBot="1" x14ac:dyDescent="0.3">
      <c r="A28" s="15" t="s">
        <v>107816</v>
      </c>
      <c r="B28" s="63" t="s">
        <v>107790</v>
      </c>
      <c r="C28" s="68">
        <v>11</v>
      </c>
      <c r="D28" s="68">
        <v>11</v>
      </c>
      <c r="E28" s="10">
        <v>2</v>
      </c>
      <c r="F28" s="10">
        <v>2</v>
      </c>
      <c r="G28" s="74" t="s">
        <v>107851</v>
      </c>
      <c r="H28" s="74" t="s">
        <v>211</v>
      </c>
      <c r="I28" s="54">
        <v>49560224</v>
      </c>
      <c r="J28" s="54">
        <v>49560224</v>
      </c>
      <c r="K28" s="2" t="s">
        <v>212</v>
      </c>
      <c r="L28" s="2" t="s">
        <v>101</v>
      </c>
      <c r="M28" s="10" t="s">
        <v>107803</v>
      </c>
      <c r="N28" s="10" t="s">
        <v>4396</v>
      </c>
      <c r="O28" s="10" t="s">
        <v>107820</v>
      </c>
      <c r="P28" s="10">
        <v>3163743056</v>
      </c>
      <c r="Q28" s="18" t="s">
        <v>107821</v>
      </c>
    </row>
    <row r="29" spans="1:17" ht="25.5" x14ac:dyDescent="0.25">
      <c r="A29" s="30" t="s">
        <v>107806</v>
      </c>
      <c r="B29" s="63" t="s">
        <v>107791</v>
      </c>
      <c r="C29" s="67">
        <v>1</v>
      </c>
      <c r="D29" s="67">
        <v>1</v>
      </c>
      <c r="E29" s="10">
        <v>2</v>
      </c>
      <c r="F29" s="10">
        <v>2</v>
      </c>
      <c r="G29" s="74" t="s">
        <v>107851</v>
      </c>
      <c r="H29" s="74" t="s">
        <v>211</v>
      </c>
      <c r="I29" s="56">
        <v>1500000</v>
      </c>
      <c r="J29" s="56">
        <v>1500000</v>
      </c>
      <c r="K29" s="2" t="s">
        <v>212</v>
      </c>
      <c r="L29" s="2" t="s">
        <v>101</v>
      </c>
      <c r="M29" s="8" t="s">
        <v>107803</v>
      </c>
      <c r="N29" s="8" t="s">
        <v>4396</v>
      </c>
      <c r="O29" s="10" t="s">
        <v>107820</v>
      </c>
      <c r="P29" s="10">
        <v>3163743056</v>
      </c>
      <c r="Q29" s="18" t="s">
        <v>107821</v>
      </c>
    </row>
    <row r="30" spans="1:17" ht="25.5" x14ac:dyDescent="0.25">
      <c r="A30" s="31" t="s">
        <v>107806</v>
      </c>
      <c r="B30" s="63" t="s">
        <v>107791</v>
      </c>
      <c r="C30" s="68">
        <v>3</v>
      </c>
      <c r="D30" s="68">
        <v>3</v>
      </c>
      <c r="E30" s="10">
        <v>2</v>
      </c>
      <c r="F30" s="10">
        <v>2</v>
      </c>
      <c r="G30" s="74" t="s">
        <v>107851</v>
      </c>
      <c r="H30" s="74" t="s">
        <v>211</v>
      </c>
      <c r="I30" s="54">
        <v>1500000</v>
      </c>
      <c r="J30" s="54">
        <v>1500000</v>
      </c>
      <c r="K30" s="2" t="s">
        <v>212</v>
      </c>
      <c r="L30" s="2" t="s">
        <v>101</v>
      </c>
      <c r="M30" s="10" t="s">
        <v>107803</v>
      </c>
      <c r="N30" s="10" t="s">
        <v>4396</v>
      </c>
      <c r="O30" s="10" t="s">
        <v>107820</v>
      </c>
      <c r="P30" s="10">
        <v>3163743056</v>
      </c>
      <c r="Q30" s="18" t="s">
        <v>107821</v>
      </c>
    </row>
    <row r="31" spans="1:17" ht="25.5" x14ac:dyDescent="0.25">
      <c r="A31" s="31" t="s">
        <v>107806</v>
      </c>
      <c r="B31" s="63" t="s">
        <v>107791</v>
      </c>
      <c r="C31" s="68">
        <v>5</v>
      </c>
      <c r="D31" s="68">
        <v>5</v>
      </c>
      <c r="E31" s="10">
        <v>2</v>
      </c>
      <c r="F31" s="10">
        <v>2</v>
      </c>
      <c r="G31" s="74" t="s">
        <v>107851</v>
      </c>
      <c r="H31" s="74" t="s">
        <v>211</v>
      </c>
      <c r="I31" s="54">
        <v>1500000</v>
      </c>
      <c r="J31" s="54">
        <v>1500000</v>
      </c>
      <c r="K31" s="2" t="s">
        <v>212</v>
      </c>
      <c r="L31" s="2" t="s">
        <v>101</v>
      </c>
      <c r="M31" s="10" t="s">
        <v>107803</v>
      </c>
      <c r="N31" s="10" t="s">
        <v>4396</v>
      </c>
      <c r="O31" s="10" t="s">
        <v>107820</v>
      </c>
      <c r="P31" s="10">
        <v>3163743056</v>
      </c>
      <c r="Q31" s="18" t="s">
        <v>107821</v>
      </c>
    </row>
    <row r="32" spans="1:17" ht="25.5" x14ac:dyDescent="0.25">
      <c r="A32" s="31" t="s">
        <v>107806</v>
      </c>
      <c r="B32" s="63" t="s">
        <v>107791</v>
      </c>
      <c r="C32" s="68">
        <v>7</v>
      </c>
      <c r="D32" s="68">
        <v>7</v>
      </c>
      <c r="E32" s="10">
        <v>2</v>
      </c>
      <c r="F32" s="10">
        <v>2</v>
      </c>
      <c r="G32" s="74" t="s">
        <v>107851</v>
      </c>
      <c r="H32" s="74" t="s">
        <v>211</v>
      </c>
      <c r="I32" s="54">
        <v>1500000</v>
      </c>
      <c r="J32" s="54">
        <v>1500000</v>
      </c>
      <c r="K32" s="2" t="s">
        <v>212</v>
      </c>
      <c r="L32" s="2" t="s">
        <v>101</v>
      </c>
      <c r="M32" s="10" t="s">
        <v>107803</v>
      </c>
      <c r="N32" s="10" t="s">
        <v>4396</v>
      </c>
      <c r="O32" s="10" t="s">
        <v>107820</v>
      </c>
      <c r="P32" s="10">
        <v>3163743056</v>
      </c>
      <c r="Q32" s="18" t="s">
        <v>107821</v>
      </c>
    </row>
    <row r="33" spans="1:23" ht="25.5" x14ac:dyDescent="0.25">
      <c r="A33" s="31" t="s">
        <v>107806</v>
      </c>
      <c r="B33" s="63" t="s">
        <v>107791</v>
      </c>
      <c r="C33" s="68">
        <v>9</v>
      </c>
      <c r="D33" s="68">
        <v>9</v>
      </c>
      <c r="E33" s="10">
        <v>2</v>
      </c>
      <c r="F33" s="10">
        <v>2</v>
      </c>
      <c r="G33" s="74" t="s">
        <v>107851</v>
      </c>
      <c r="H33" s="74" t="s">
        <v>211</v>
      </c>
      <c r="I33" s="54">
        <v>1500000</v>
      </c>
      <c r="J33" s="54">
        <v>1500000</v>
      </c>
      <c r="K33" s="2" t="s">
        <v>212</v>
      </c>
      <c r="L33" s="2" t="s">
        <v>101</v>
      </c>
      <c r="M33" s="10" t="s">
        <v>107803</v>
      </c>
      <c r="N33" s="10" t="s">
        <v>4396</v>
      </c>
      <c r="O33" s="10" t="s">
        <v>107820</v>
      </c>
      <c r="P33" s="10">
        <v>3163743056</v>
      </c>
      <c r="Q33" s="18" t="s">
        <v>107821</v>
      </c>
    </row>
    <row r="34" spans="1:23" ht="26.25" thickBot="1" x14ac:dyDescent="0.3">
      <c r="A34" s="33" t="s">
        <v>107806</v>
      </c>
      <c r="B34" s="63" t="s">
        <v>107791</v>
      </c>
      <c r="C34" s="69">
        <v>11</v>
      </c>
      <c r="D34" s="69">
        <v>11</v>
      </c>
      <c r="E34" s="10">
        <v>2</v>
      </c>
      <c r="F34" s="10">
        <v>2</v>
      </c>
      <c r="G34" s="74" t="s">
        <v>107851</v>
      </c>
      <c r="H34" s="74" t="s">
        <v>211</v>
      </c>
      <c r="I34" s="55">
        <v>2500000</v>
      </c>
      <c r="J34" s="55">
        <v>2500000</v>
      </c>
      <c r="K34" s="2" t="s">
        <v>212</v>
      </c>
      <c r="L34" s="2" t="s">
        <v>101</v>
      </c>
      <c r="M34" s="11" t="s">
        <v>107803</v>
      </c>
      <c r="N34" s="11" t="s">
        <v>4396</v>
      </c>
      <c r="O34" s="10" t="s">
        <v>107820</v>
      </c>
      <c r="P34" s="10">
        <v>3163743056</v>
      </c>
      <c r="Q34" s="18" t="s">
        <v>107821</v>
      </c>
    </row>
    <row r="35" spans="1:23" ht="51" x14ac:dyDescent="0.25">
      <c r="A35" s="15" t="s">
        <v>107814</v>
      </c>
      <c r="B35" s="63" t="s">
        <v>107792</v>
      </c>
      <c r="C35" s="68">
        <v>1</v>
      </c>
      <c r="D35" s="68">
        <v>1</v>
      </c>
      <c r="E35" s="10">
        <v>2</v>
      </c>
      <c r="F35" s="10">
        <v>2</v>
      </c>
      <c r="G35" s="74" t="s">
        <v>107851</v>
      </c>
      <c r="H35" s="74" t="s">
        <v>211</v>
      </c>
      <c r="I35" s="54">
        <v>237782000</v>
      </c>
      <c r="J35" s="57">
        <v>237782000</v>
      </c>
      <c r="K35" s="2" t="s">
        <v>212</v>
      </c>
      <c r="L35" s="2" t="s">
        <v>101</v>
      </c>
      <c r="M35" s="10" t="s">
        <v>107804</v>
      </c>
      <c r="N35" s="10" t="s">
        <v>4396</v>
      </c>
      <c r="O35" s="10" t="s">
        <v>107820</v>
      </c>
      <c r="P35" s="10">
        <v>3163743056</v>
      </c>
      <c r="Q35" s="18" t="s">
        <v>107821</v>
      </c>
      <c r="S35" s="42"/>
    </row>
    <row r="36" spans="1:23" ht="51" x14ac:dyDescent="0.25">
      <c r="A36" s="15" t="s">
        <v>107814</v>
      </c>
      <c r="B36" s="63" t="s">
        <v>107792</v>
      </c>
      <c r="C36" s="68">
        <v>3</v>
      </c>
      <c r="D36" s="68">
        <v>3</v>
      </c>
      <c r="E36" s="10">
        <v>2</v>
      </c>
      <c r="F36" s="10">
        <v>2</v>
      </c>
      <c r="G36" s="74" t="s">
        <v>107851</v>
      </c>
      <c r="H36" s="74" t="s">
        <v>211</v>
      </c>
      <c r="I36" s="54">
        <v>125263502</v>
      </c>
      <c r="J36" s="54">
        <v>125263502</v>
      </c>
      <c r="K36" s="2" t="s">
        <v>212</v>
      </c>
      <c r="L36" s="2" t="s">
        <v>101</v>
      </c>
      <c r="M36" s="10" t="s">
        <v>107804</v>
      </c>
      <c r="N36" s="10" t="s">
        <v>4396</v>
      </c>
      <c r="O36" s="10" t="s">
        <v>107820</v>
      </c>
      <c r="P36" s="10">
        <v>3163743056</v>
      </c>
      <c r="Q36" s="18" t="s">
        <v>107821</v>
      </c>
      <c r="S36" s="42"/>
    </row>
    <row r="37" spans="1:23" ht="51" x14ac:dyDescent="0.25">
      <c r="A37" s="15" t="s">
        <v>107815</v>
      </c>
      <c r="B37" s="63" t="s">
        <v>107792</v>
      </c>
      <c r="C37" s="68">
        <v>5</v>
      </c>
      <c r="D37" s="68">
        <v>5</v>
      </c>
      <c r="E37" s="10">
        <v>2</v>
      </c>
      <c r="F37" s="10">
        <v>2</v>
      </c>
      <c r="G37" s="74" t="s">
        <v>107851</v>
      </c>
      <c r="H37" s="74" t="s">
        <v>211</v>
      </c>
      <c r="I37" s="54">
        <v>125263502</v>
      </c>
      <c r="J37" s="54">
        <v>125263502</v>
      </c>
      <c r="K37" s="2" t="s">
        <v>212</v>
      </c>
      <c r="L37" s="2" t="s">
        <v>101</v>
      </c>
      <c r="M37" s="10" t="s">
        <v>107804</v>
      </c>
      <c r="N37" s="10" t="s">
        <v>4396</v>
      </c>
      <c r="O37" s="10" t="s">
        <v>107820</v>
      </c>
      <c r="P37" s="10">
        <v>3163743056</v>
      </c>
      <c r="Q37" s="18" t="s">
        <v>107821</v>
      </c>
      <c r="S37" s="42"/>
    </row>
    <row r="38" spans="1:23" ht="51" x14ac:dyDescent="0.25">
      <c r="A38" s="15" t="s">
        <v>107814</v>
      </c>
      <c r="B38" s="63" t="s">
        <v>107792</v>
      </c>
      <c r="C38" s="68">
        <v>7</v>
      </c>
      <c r="D38" s="68">
        <v>7</v>
      </c>
      <c r="E38" s="10">
        <v>2</v>
      </c>
      <c r="F38" s="10">
        <v>2</v>
      </c>
      <c r="G38" s="74" t="s">
        <v>107851</v>
      </c>
      <c r="H38" s="74" t="s">
        <v>211</v>
      </c>
      <c r="I38" s="54">
        <v>125263502</v>
      </c>
      <c r="J38" s="54">
        <v>125263502</v>
      </c>
      <c r="K38" s="2" t="s">
        <v>212</v>
      </c>
      <c r="L38" s="2" t="s">
        <v>101</v>
      </c>
      <c r="M38" s="10" t="s">
        <v>107804</v>
      </c>
      <c r="N38" s="10" t="s">
        <v>4396</v>
      </c>
      <c r="O38" s="10" t="s">
        <v>107820</v>
      </c>
      <c r="P38" s="10">
        <v>3163743056</v>
      </c>
      <c r="Q38" s="18" t="s">
        <v>107821</v>
      </c>
      <c r="S38" s="42"/>
    </row>
    <row r="39" spans="1:23" ht="51" x14ac:dyDescent="0.25">
      <c r="A39" s="15" t="s">
        <v>107814</v>
      </c>
      <c r="B39" s="63" t="s">
        <v>107792</v>
      </c>
      <c r="C39" s="68">
        <v>9</v>
      </c>
      <c r="D39" s="68">
        <v>9</v>
      </c>
      <c r="E39" s="10">
        <v>2</v>
      </c>
      <c r="F39" s="10">
        <v>2</v>
      </c>
      <c r="G39" s="74" t="s">
        <v>107851</v>
      </c>
      <c r="H39" s="74" t="s">
        <v>211</v>
      </c>
      <c r="I39" s="54">
        <v>125263502</v>
      </c>
      <c r="J39" s="54">
        <v>125263502</v>
      </c>
      <c r="K39" s="2" t="s">
        <v>212</v>
      </c>
      <c r="L39" s="2" t="s">
        <v>101</v>
      </c>
      <c r="M39" s="10" t="s">
        <v>107804</v>
      </c>
      <c r="N39" s="10" t="s">
        <v>4396</v>
      </c>
      <c r="O39" s="10" t="s">
        <v>107820</v>
      </c>
      <c r="P39" s="10">
        <v>3163743056</v>
      </c>
      <c r="Q39" s="18" t="s">
        <v>107821</v>
      </c>
      <c r="S39" s="42"/>
    </row>
    <row r="40" spans="1:23" ht="51.75" thickBot="1" x14ac:dyDescent="0.3">
      <c r="A40" s="15" t="s">
        <v>107814</v>
      </c>
      <c r="B40" s="63" t="s">
        <v>107792</v>
      </c>
      <c r="C40" s="68">
        <v>11</v>
      </c>
      <c r="D40" s="68">
        <v>11</v>
      </c>
      <c r="E40" s="10">
        <v>2</v>
      </c>
      <c r="F40" s="10">
        <v>2</v>
      </c>
      <c r="G40" s="74" t="s">
        <v>107851</v>
      </c>
      <c r="H40" s="74" t="s">
        <v>211</v>
      </c>
      <c r="I40" s="54">
        <v>125263502</v>
      </c>
      <c r="J40" s="57">
        <v>125263502</v>
      </c>
      <c r="K40" s="2" t="s">
        <v>212</v>
      </c>
      <c r="L40" s="2" t="s">
        <v>101</v>
      </c>
      <c r="M40" s="10" t="s">
        <v>107804</v>
      </c>
      <c r="N40" s="10" t="s">
        <v>4396</v>
      </c>
      <c r="O40" s="10" t="s">
        <v>107820</v>
      </c>
      <c r="P40" s="10">
        <v>3163743056</v>
      </c>
      <c r="Q40" s="18" t="s">
        <v>107821</v>
      </c>
      <c r="S40" s="42"/>
      <c r="V40" s="51"/>
    </row>
    <row r="41" spans="1:23" ht="30" x14ac:dyDescent="0.25">
      <c r="A41" s="14" t="s">
        <v>107807</v>
      </c>
      <c r="B41" s="63" t="s">
        <v>107793</v>
      </c>
      <c r="C41" s="67">
        <v>1</v>
      </c>
      <c r="D41" s="67">
        <v>1</v>
      </c>
      <c r="E41" s="10">
        <v>1</v>
      </c>
      <c r="F41" s="10">
        <v>1</v>
      </c>
      <c r="G41" s="74" t="s">
        <v>107851</v>
      </c>
      <c r="H41" s="74" t="s">
        <v>211</v>
      </c>
      <c r="I41" s="56">
        <v>26000000</v>
      </c>
      <c r="J41" s="56">
        <v>26000000</v>
      </c>
      <c r="K41" s="2" t="s">
        <v>212</v>
      </c>
      <c r="L41" s="2" t="s">
        <v>101</v>
      </c>
      <c r="M41" s="8" t="s">
        <v>107804</v>
      </c>
      <c r="N41" s="8" t="s">
        <v>4396</v>
      </c>
      <c r="O41" s="10" t="s">
        <v>107820</v>
      </c>
      <c r="P41" s="10">
        <v>3163743056</v>
      </c>
      <c r="Q41" s="18" t="s">
        <v>107821</v>
      </c>
      <c r="S41" s="42"/>
      <c r="T41" s="49"/>
      <c r="W41" s="52"/>
    </row>
    <row r="42" spans="1:23" ht="30" x14ac:dyDescent="0.25">
      <c r="A42" s="9" t="s">
        <v>107807</v>
      </c>
      <c r="B42" s="63" t="s">
        <v>107793</v>
      </c>
      <c r="C42" s="68">
        <v>2</v>
      </c>
      <c r="D42" s="68">
        <v>2</v>
      </c>
      <c r="E42" s="10">
        <v>2</v>
      </c>
      <c r="F42" s="10">
        <v>2</v>
      </c>
      <c r="G42" s="74" t="s">
        <v>107851</v>
      </c>
      <c r="H42" s="74" t="s">
        <v>211</v>
      </c>
      <c r="I42" s="54">
        <v>60000000</v>
      </c>
      <c r="J42" s="54">
        <v>60000000</v>
      </c>
      <c r="K42" s="2" t="s">
        <v>212</v>
      </c>
      <c r="L42" s="2" t="s">
        <v>101</v>
      </c>
      <c r="M42" s="10" t="s">
        <v>107804</v>
      </c>
      <c r="N42" s="10" t="s">
        <v>4396</v>
      </c>
      <c r="O42" s="10" t="s">
        <v>107820</v>
      </c>
      <c r="P42" s="10">
        <v>3163743056</v>
      </c>
      <c r="Q42" s="18" t="s">
        <v>107821</v>
      </c>
      <c r="R42" s="41"/>
      <c r="S42" s="42"/>
      <c r="T42" s="49"/>
      <c r="W42" s="52"/>
    </row>
    <row r="43" spans="1:23" ht="30" x14ac:dyDescent="0.25">
      <c r="A43" s="9" t="s">
        <v>107807</v>
      </c>
      <c r="B43" s="63" t="s">
        <v>107793</v>
      </c>
      <c r="C43" s="68">
        <v>4</v>
      </c>
      <c r="D43" s="68">
        <v>4</v>
      </c>
      <c r="E43" s="10">
        <v>2</v>
      </c>
      <c r="F43" s="10">
        <v>2</v>
      </c>
      <c r="G43" s="74" t="s">
        <v>107851</v>
      </c>
      <c r="H43" s="74" t="s">
        <v>211</v>
      </c>
      <c r="I43" s="54">
        <v>60000000</v>
      </c>
      <c r="J43" s="54">
        <v>60000000</v>
      </c>
      <c r="K43" s="2" t="s">
        <v>212</v>
      </c>
      <c r="L43" s="2" t="s">
        <v>101</v>
      </c>
      <c r="M43" s="10" t="s">
        <v>107804</v>
      </c>
      <c r="N43" s="10" t="s">
        <v>4396</v>
      </c>
      <c r="O43" s="10" t="s">
        <v>107820</v>
      </c>
      <c r="P43" s="10">
        <v>3163743056</v>
      </c>
      <c r="Q43" s="18" t="s">
        <v>107821</v>
      </c>
      <c r="R43" s="41"/>
      <c r="S43" s="42"/>
      <c r="T43" s="49"/>
      <c r="W43" s="52"/>
    </row>
    <row r="44" spans="1:23" ht="30" x14ac:dyDescent="0.25">
      <c r="A44" s="9" t="s">
        <v>107807</v>
      </c>
      <c r="B44" s="63" t="s">
        <v>107793</v>
      </c>
      <c r="C44" s="68">
        <v>6</v>
      </c>
      <c r="D44" s="68">
        <v>6</v>
      </c>
      <c r="E44" s="10">
        <v>2</v>
      </c>
      <c r="F44" s="10">
        <v>2</v>
      </c>
      <c r="G44" s="74" t="s">
        <v>107851</v>
      </c>
      <c r="H44" s="74" t="s">
        <v>211</v>
      </c>
      <c r="I44" s="54">
        <v>60000000</v>
      </c>
      <c r="J44" s="54">
        <v>60000000</v>
      </c>
      <c r="K44" s="2" t="s">
        <v>212</v>
      </c>
      <c r="L44" s="2" t="s">
        <v>101</v>
      </c>
      <c r="M44" s="10" t="s">
        <v>107804</v>
      </c>
      <c r="N44" s="10" t="s">
        <v>4396</v>
      </c>
      <c r="O44" s="10" t="s">
        <v>107820</v>
      </c>
      <c r="P44" s="10">
        <v>3163743056</v>
      </c>
      <c r="Q44" s="18" t="s">
        <v>107821</v>
      </c>
      <c r="R44" s="41"/>
      <c r="S44" s="42"/>
      <c r="T44" s="49"/>
      <c r="W44" s="52"/>
    </row>
    <row r="45" spans="1:23" ht="30" x14ac:dyDescent="0.25">
      <c r="A45" s="9" t="s">
        <v>107807</v>
      </c>
      <c r="B45" s="63" t="s">
        <v>107793</v>
      </c>
      <c r="C45" s="68">
        <v>8</v>
      </c>
      <c r="D45" s="68">
        <v>8</v>
      </c>
      <c r="E45" s="10">
        <v>2</v>
      </c>
      <c r="F45" s="10">
        <v>2</v>
      </c>
      <c r="G45" s="74" t="s">
        <v>107851</v>
      </c>
      <c r="H45" s="74" t="s">
        <v>211</v>
      </c>
      <c r="I45" s="54">
        <v>60000000</v>
      </c>
      <c r="J45" s="54">
        <v>60000000</v>
      </c>
      <c r="K45" s="2" t="s">
        <v>212</v>
      </c>
      <c r="L45" s="2" t="s">
        <v>101</v>
      </c>
      <c r="M45" s="10" t="s">
        <v>107804</v>
      </c>
      <c r="N45" s="10" t="s">
        <v>4396</v>
      </c>
      <c r="O45" s="10" t="s">
        <v>107820</v>
      </c>
      <c r="P45" s="10">
        <v>3163743056</v>
      </c>
      <c r="Q45" s="18" t="s">
        <v>107821</v>
      </c>
      <c r="R45" s="41"/>
      <c r="S45" s="42"/>
      <c r="T45" s="49"/>
      <c r="W45" s="52"/>
    </row>
    <row r="46" spans="1:23" ht="30.75" thickBot="1" x14ac:dyDescent="0.3">
      <c r="A46" s="16" t="s">
        <v>107807</v>
      </c>
      <c r="B46" s="63" t="s">
        <v>107793</v>
      </c>
      <c r="C46" s="69">
        <v>10</v>
      </c>
      <c r="D46" s="69">
        <v>10</v>
      </c>
      <c r="E46" s="10">
        <v>3</v>
      </c>
      <c r="F46" s="10">
        <v>3</v>
      </c>
      <c r="G46" s="74" t="s">
        <v>107851</v>
      </c>
      <c r="H46" s="74" t="s">
        <v>211</v>
      </c>
      <c r="I46" s="55">
        <v>51390489</v>
      </c>
      <c r="J46" s="55">
        <v>51390489</v>
      </c>
      <c r="K46" s="2" t="s">
        <v>212</v>
      </c>
      <c r="L46" s="2" t="s">
        <v>101</v>
      </c>
      <c r="M46" s="11" t="s">
        <v>107804</v>
      </c>
      <c r="N46" s="11" t="s">
        <v>4396</v>
      </c>
      <c r="O46" s="10" t="s">
        <v>107820</v>
      </c>
      <c r="P46" s="10">
        <v>3163743056</v>
      </c>
      <c r="Q46" s="18" t="s">
        <v>107821</v>
      </c>
      <c r="R46" s="19"/>
      <c r="S46" s="42"/>
      <c r="T46" s="49"/>
      <c r="W46" s="52"/>
    </row>
    <row r="47" spans="1:23" ht="30" x14ac:dyDescent="0.25">
      <c r="A47" s="14" t="s">
        <v>107818</v>
      </c>
      <c r="B47" s="63" t="s">
        <v>107794</v>
      </c>
      <c r="C47" s="67">
        <v>1</v>
      </c>
      <c r="D47" s="67">
        <v>1</v>
      </c>
      <c r="E47" s="10">
        <v>2</v>
      </c>
      <c r="F47" s="10">
        <v>2</v>
      </c>
      <c r="G47" s="74" t="s">
        <v>107851</v>
      </c>
      <c r="H47" s="74" t="s">
        <v>211</v>
      </c>
      <c r="I47" s="56">
        <v>39008720</v>
      </c>
      <c r="J47" s="56">
        <v>39008720</v>
      </c>
      <c r="K47" s="2" t="s">
        <v>212</v>
      </c>
      <c r="L47" s="2" t="s">
        <v>101</v>
      </c>
      <c r="M47" s="8" t="s">
        <v>107803</v>
      </c>
      <c r="N47" s="8" t="s">
        <v>4396</v>
      </c>
      <c r="O47" s="10" t="s">
        <v>107820</v>
      </c>
      <c r="P47" s="10">
        <v>3163743056</v>
      </c>
      <c r="Q47" s="18" t="s">
        <v>107821</v>
      </c>
      <c r="W47" s="52"/>
    </row>
    <row r="48" spans="1:23" ht="30" x14ac:dyDescent="0.25">
      <c r="A48" s="9" t="s">
        <v>107818</v>
      </c>
      <c r="B48" s="63" t="s">
        <v>107794</v>
      </c>
      <c r="C48" s="68">
        <v>3</v>
      </c>
      <c r="D48" s="68">
        <v>3</v>
      </c>
      <c r="E48" s="10">
        <v>2</v>
      </c>
      <c r="F48" s="10">
        <v>2</v>
      </c>
      <c r="G48" s="74" t="s">
        <v>107851</v>
      </c>
      <c r="H48" s="74" t="s">
        <v>211</v>
      </c>
      <c r="I48" s="54">
        <v>39008720</v>
      </c>
      <c r="J48" s="54">
        <v>39008720</v>
      </c>
      <c r="K48" s="2" t="s">
        <v>212</v>
      </c>
      <c r="L48" s="2" t="s">
        <v>101</v>
      </c>
      <c r="M48" s="10" t="s">
        <v>107803</v>
      </c>
      <c r="N48" s="10" t="s">
        <v>4396</v>
      </c>
      <c r="O48" s="10" t="s">
        <v>107820</v>
      </c>
      <c r="P48" s="10">
        <v>3163743056</v>
      </c>
      <c r="Q48" s="18" t="s">
        <v>107821</v>
      </c>
      <c r="W48" s="52"/>
    </row>
    <row r="49" spans="1:23" ht="30" x14ac:dyDescent="0.25">
      <c r="A49" s="9" t="s">
        <v>107818</v>
      </c>
      <c r="B49" s="63" t="s">
        <v>107794</v>
      </c>
      <c r="C49" s="68">
        <v>5</v>
      </c>
      <c r="D49" s="68">
        <v>5</v>
      </c>
      <c r="E49" s="10">
        <v>2</v>
      </c>
      <c r="F49" s="10">
        <v>2</v>
      </c>
      <c r="G49" s="74" t="s">
        <v>107851</v>
      </c>
      <c r="H49" s="74" t="s">
        <v>211</v>
      </c>
      <c r="I49" s="54">
        <v>39008720</v>
      </c>
      <c r="J49" s="54">
        <v>39008720</v>
      </c>
      <c r="K49" s="2" t="s">
        <v>212</v>
      </c>
      <c r="L49" s="2" t="s">
        <v>101</v>
      </c>
      <c r="M49" s="10" t="s">
        <v>107803</v>
      </c>
      <c r="N49" s="10" t="s">
        <v>4396</v>
      </c>
      <c r="O49" s="10" t="s">
        <v>107820</v>
      </c>
      <c r="P49" s="10">
        <v>3163743056</v>
      </c>
      <c r="Q49" s="18" t="s">
        <v>107821</v>
      </c>
      <c r="W49" s="52"/>
    </row>
    <row r="50" spans="1:23" ht="30" x14ac:dyDescent="0.25">
      <c r="A50" s="9" t="s">
        <v>107818</v>
      </c>
      <c r="B50" s="63" t="s">
        <v>107794</v>
      </c>
      <c r="C50" s="68">
        <v>7</v>
      </c>
      <c r="D50" s="68">
        <v>7</v>
      </c>
      <c r="E50" s="10">
        <v>2</v>
      </c>
      <c r="F50" s="10">
        <v>2</v>
      </c>
      <c r="G50" s="74" t="s">
        <v>107851</v>
      </c>
      <c r="H50" s="74" t="s">
        <v>211</v>
      </c>
      <c r="I50" s="54">
        <v>39008720</v>
      </c>
      <c r="J50" s="54">
        <v>39008720</v>
      </c>
      <c r="K50" s="2" t="s">
        <v>212</v>
      </c>
      <c r="L50" s="2" t="s">
        <v>101</v>
      </c>
      <c r="M50" s="10" t="s">
        <v>107803</v>
      </c>
      <c r="N50" s="10" t="s">
        <v>4396</v>
      </c>
      <c r="O50" s="10" t="s">
        <v>107820</v>
      </c>
      <c r="P50" s="10">
        <v>3163743056</v>
      </c>
      <c r="Q50" s="18" t="s">
        <v>107821</v>
      </c>
      <c r="W50" s="52"/>
    </row>
    <row r="51" spans="1:23" ht="30" x14ac:dyDescent="0.25">
      <c r="A51" s="9" t="s">
        <v>107818</v>
      </c>
      <c r="B51" s="63" t="s">
        <v>107794</v>
      </c>
      <c r="C51" s="68">
        <v>9</v>
      </c>
      <c r="D51" s="68">
        <v>9</v>
      </c>
      <c r="E51" s="10">
        <v>2</v>
      </c>
      <c r="F51" s="10">
        <v>2</v>
      </c>
      <c r="G51" s="74" t="s">
        <v>107851</v>
      </c>
      <c r="H51" s="74" t="s">
        <v>211</v>
      </c>
      <c r="I51" s="54">
        <v>39008720</v>
      </c>
      <c r="J51" s="54">
        <v>39008720</v>
      </c>
      <c r="K51" s="2" t="s">
        <v>212</v>
      </c>
      <c r="L51" s="2" t="s">
        <v>101</v>
      </c>
      <c r="M51" s="10" t="s">
        <v>107803</v>
      </c>
      <c r="N51" s="10" t="s">
        <v>4396</v>
      </c>
      <c r="O51" s="10" t="s">
        <v>107820</v>
      </c>
      <c r="P51" s="10">
        <v>3163743056</v>
      </c>
      <c r="Q51" s="18" t="s">
        <v>107821</v>
      </c>
      <c r="W51" s="52"/>
    </row>
    <row r="52" spans="1:23" ht="30.75" thickBot="1" x14ac:dyDescent="0.3">
      <c r="A52" s="15" t="s">
        <v>107818</v>
      </c>
      <c r="B52" s="63" t="s">
        <v>107794</v>
      </c>
      <c r="C52" s="68">
        <v>11</v>
      </c>
      <c r="D52" s="68">
        <v>11</v>
      </c>
      <c r="E52" s="10">
        <v>2</v>
      </c>
      <c r="F52" s="10">
        <v>2</v>
      </c>
      <c r="G52" s="74" t="s">
        <v>107851</v>
      </c>
      <c r="H52" s="74" t="s">
        <v>211</v>
      </c>
      <c r="I52" s="54">
        <v>39008723</v>
      </c>
      <c r="J52" s="57">
        <v>39008723</v>
      </c>
      <c r="K52" s="2" t="s">
        <v>212</v>
      </c>
      <c r="L52" s="2" t="s">
        <v>101</v>
      </c>
      <c r="M52" s="10" t="s">
        <v>107803</v>
      </c>
      <c r="N52" s="10" t="s">
        <v>4396</v>
      </c>
      <c r="O52" s="10" t="s">
        <v>107820</v>
      </c>
      <c r="P52" s="10">
        <v>3163743056</v>
      </c>
      <c r="Q52" s="18" t="s">
        <v>107821</v>
      </c>
      <c r="W52" s="52"/>
    </row>
    <row r="53" spans="1:23" ht="66" customHeight="1" thickBot="1" x14ac:dyDescent="0.3">
      <c r="A53" s="53" t="s">
        <v>107850</v>
      </c>
      <c r="B53" s="63" t="s">
        <v>107795</v>
      </c>
      <c r="C53" s="67">
        <v>1</v>
      </c>
      <c r="D53" s="67">
        <v>1</v>
      </c>
      <c r="E53" s="10">
        <v>2</v>
      </c>
      <c r="F53" s="10">
        <v>2</v>
      </c>
      <c r="G53" s="74" t="s">
        <v>107851</v>
      </c>
      <c r="H53" s="74" t="s">
        <v>211</v>
      </c>
      <c r="I53" s="56">
        <v>113333333</v>
      </c>
      <c r="J53" s="56">
        <v>113333333</v>
      </c>
      <c r="K53" s="2" t="s">
        <v>212</v>
      </c>
      <c r="L53" s="2" t="s">
        <v>101</v>
      </c>
      <c r="M53" s="8" t="s">
        <v>107803</v>
      </c>
      <c r="N53" s="8" t="s">
        <v>4396</v>
      </c>
      <c r="O53" s="10" t="s">
        <v>107820</v>
      </c>
      <c r="P53" s="10">
        <v>3163743056</v>
      </c>
      <c r="Q53" s="18" t="s">
        <v>107821</v>
      </c>
      <c r="W53" s="52"/>
    </row>
    <row r="54" spans="1:23" ht="45.75" customHeight="1" thickBot="1" x14ac:dyDescent="0.3">
      <c r="A54" s="53" t="s">
        <v>107850</v>
      </c>
      <c r="B54" s="63" t="s">
        <v>107795</v>
      </c>
      <c r="C54" s="68">
        <v>3</v>
      </c>
      <c r="D54" s="68">
        <v>3</v>
      </c>
      <c r="E54" s="10">
        <v>2</v>
      </c>
      <c r="F54" s="10">
        <v>2</v>
      </c>
      <c r="G54" s="74" t="s">
        <v>107851</v>
      </c>
      <c r="H54" s="74" t="s">
        <v>211</v>
      </c>
      <c r="I54" s="54">
        <v>113333333</v>
      </c>
      <c r="J54" s="54">
        <v>113333333</v>
      </c>
      <c r="K54" s="2" t="s">
        <v>212</v>
      </c>
      <c r="L54" s="2" t="s">
        <v>101</v>
      </c>
      <c r="M54" s="10" t="s">
        <v>107803</v>
      </c>
      <c r="N54" s="10" t="s">
        <v>4396</v>
      </c>
      <c r="O54" s="10" t="s">
        <v>107820</v>
      </c>
      <c r="P54" s="10">
        <v>3163743056</v>
      </c>
      <c r="Q54" s="18" t="s">
        <v>107821</v>
      </c>
      <c r="W54" s="52"/>
    </row>
    <row r="55" spans="1:23" ht="65.25" thickBot="1" x14ac:dyDescent="0.3">
      <c r="A55" s="53" t="s">
        <v>107850</v>
      </c>
      <c r="B55" s="63" t="s">
        <v>107795</v>
      </c>
      <c r="C55" s="68">
        <v>5</v>
      </c>
      <c r="D55" s="68">
        <v>5</v>
      </c>
      <c r="E55" s="10">
        <v>2</v>
      </c>
      <c r="F55" s="10">
        <v>2</v>
      </c>
      <c r="G55" s="74" t="s">
        <v>107851</v>
      </c>
      <c r="H55" s="74" t="s">
        <v>211</v>
      </c>
      <c r="I55" s="54">
        <v>113333333</v>
      </c>
      <c r="J55" s="54">
        <v>113333333</v>
      </c>
      <c r="K55" s="2" t="s">
        <v>212</v>
      </c>
      <c r="L55" s="2" t="s">
        <v>101</v>
      </c>
      <c r="M55" s="10" t="s">
        <v>107803</v>
      </c>
      <c r="N55" s="10" t="s">
        <v>4396</v>
      </c>
      <c r="O55" s="10" t="s">
        <v>107820</v>
      </c>
      <c r="P55" s="10">
        <v>3163743056</v>
      </c>
      <c r="Q55" s="18" t="s">
        <v>107821</v>
      </c>
      <c r="W55" s="52"/>
    </row>
    <row r="56" spans="1:23" ht="65.25" thickBot="1" x14ac:dyDescent="0.3">
      <c r="A56" s="53" t="s">
        <v>107850</v>
      </c>
      <c r="B56" s="63" t="s">
        <v>107795</v>
      </c>
      <c r="C56" s="68">
        <v>7</v>
      </c>
      <c r="D56" s="68">
        <v>7</v>
      </c>
      <c r="E56" s="10">
        <v>2</v>
      </c>
      <c r="F56" s="10">
        <v>2</v>
      </c>
      <c r="G56" s="74" t="s">
        <v>107851</v>
      </c>
      <c r="H56" s="74" t="s">
        <v>211</v>
      </c>
      <c r="I56" s="54">
        <v>113333333</v>
      </c>
      <c r="J56" s="54">
        <v>113333333</v>
      </c>
      <c r="K56" s="2" t="s">
        <v>212</v>
      </c>
      <c r="L56" s="2" t="s">
        <v>101</v>
      </c>
      <c r="M56" s="10" t="s">
        <v>107803</v>
      </c>
      <c r="N56" s="10" t="s">
        <v>4396</v>
      </c>
      <c r="O56" s="10" t="s">
        <v>107820</v>
      </c>
      <c r="P56" s="10">
        <v>3163743056</v>
      </c>
      <c r="Q56" s="18" t="s">
        <v>107821</v>
      </c>
      <c r="W56" s="52"/>
    </row>
    <row r="57" spans="1:23" ht="65.25" thickBot="1" x14ac:dyDescent="0.3">
      <c r="A57" s="53" t="s">
        <v>107850</v>
      </c>
      <c r="B57" s="63" t="s">
        <v>107795</v>
      </c>
      <c r="C57" s="68">
        <v>9</v>
      </c>
      <c r="D57" s="68">
        <v>9</v>
      </c>
      <c r="E57" s="10">
        <v>2</v>
      </c>
      <c r="F57" s="10">
        <v>2</v>
      </c>
      <c r="G57" s="74" t="s">
        <v>107851</v>
      </c>
      <c r="H57" s="74" t="s">
        <v>211</v>
      </c>
      <c r="I57" s="54">
        <v>113333333</v>
      </c>
      <c r="J57" s="57">
        <v>113333333</v>
      </c>
      <c r="K57" s="2" t="s">
        <v>212</v>
      </c>
      <c r="L57" s="2" t="s">
        <v>101</v>
      </c>
      <c r="M57" s="10" t="s">
        <v>107803</v>
      </c>
      <c r="N57" s="10" t="s">
        <v>4396</v>
      </c>
      <c r="O57" s="10" t="s">
        <v>107820</v>
      </c>
      <c r="P57" s="10">
        <v>3163743056</v>
      </c>
      <c r="Q57" s="18" t="s">
        <v>107821</v>
      </c>
      <c r="W57" s="52"/>
    </row>
    <row r="58" spans="1:23" ht="65.25" thickBot="1" x14ac:dyDescent="0.3">
      <c r="A58" s="53" t="s">
        <v>107850</v>
      </c>
      <c r="B58" s="63" t="s">
        <v>107795</v>
      </c>
      <c r="C58" s="69">
        <v>11</v>
      </c>
      <c r="D58" s="69">
        <v>11</v>
      </c>
      <c r="E58" s="10">
        <v>2</v>
      </c>
      <c r="F58" s="10">
        <v>2</v>
      </c>
      <c r="G58" s="74" t="s">
        <v>107851</v>
      </c>
      <c r="H58" s="74" t="s">
        <v>211</v>
      </c>
      <c r="I58" s="55">
        <v>113333335</v>
      </c>
      <c r="J58" s="55">
        <v>113333335</v>
      </c>
      <c r="K58" s="2" t="s">
        <v>212</v>
      </c>
      <c r="L58" s="2" t="s">
        <v>101</v>
      </c>
      <c r="M58" s="11" t="s">
        <v>107803</v>
      </c>
      <c r="N58" s="11" t="s">
        <v>4396</v>
      </c>
      <c r="O58" s="10" t="s">
        <v>107820</v>
      </c>
      <c r="P58" s="10">
        <v>3163743056</v>
      </c>
      <c r="Q58" s="18" t="s">
        <v>107821</v>
      </c>
      <c r="W58" s="52"/>
    </row>
    <row r="59" spans="1:23" s="12" customFormat="1" ht="25.5" x14ac:dyDescent="0.25">
      <c r="A59" s="15" t="s">
        <v>107808</v>
      </c>
      <c r="B59" s="63" t="s">
        <v>107796</v>
      </c>
      <c r="C59" s="68">
        <v>5</v>
      </c>
      <c r="D59" s="68">
        <v>5</v>
      </c>
      <c r="E59" s="10">
        <v>2</v>
      </c>
      <c r="F59" s="10">
        <v>2</v>
      </c>
      <c r="G59" s="74" t="s">
        <v>107851</v>
      </c>
      <c r="H59" s="74" t="s">
        <v>211</v>
      </c>
      <c r="I59" s="54">
        <v>150000000</v>
      </c>
      <c r="J59" s="54">
        <v>150000000</v>
      </c>
      <c r="K59" s="2" t="s">
        <v>212</v>
      </c>
      <c r="L59" s="2" t="s">
        <v>101</v>
      </c>
      <c r="M59" s="10" t="s">
        <v>107804</v>
      </c>
      <c r="N59" s="10" t="s">
        <v>4396</v>
      </c>
      <c r="O59" s="10" t="s">
        <v>107820</v>
      </c>
      <c r="P59" s="10">
        <v>3163743056</v>
      </c>
      <c r="Q59" s="18" t="s">
        <v>107821</v>
      </c>
      <c r="R59" s="6"/>
      <c r="S59" s="7"/>
      <c r="T59" s="47"/>
      <c r="U59" s="50"/>
      <c r="V59" s="50"/>
      <c r="W59" s="52"/>
    </row>
    <row r="60" spans="1:23" ht="26.25" thickBot="1" x14ac:dyDescent="0.3">
      <c r="A60" s="16" t="s">
        <v>107813</v>
      </c>
      <c r="B60" s="63" t="s">
        <v>107796</v>
      </c>
      <c r="C60" s="69">
        <v>11</v>
      </c>
      <c r="D60" s="69">
        <v>11</v>
      </c>
      <c r="E60" s="10">
        <v>2</v>
      </c>
      <c r="F60" s="10">
        <v>2</v>
      </c>
      <c r="G60" s="74" t="s">
        <v>107851</v>
      </c>
      <c r="H60" s="74" t="s">
        <v>211</v>
      </c>
      <c r="I60" s="55">
        <v>150000000</v>
      </c>
      <c r="J60" s="55">
        <v>150000000</v>
      </c>
      <c r="K60" s="2" t="s">
        <v>212</v>
      </c>
      <c r="L60" s="2" t="s">
        <v>101</v>
      </c>
      <c r="M60" s="10" t="s">
        <v>107804</v>
      </c>
      <c r="N60" s="11" t="s">
        <v>4396</v>
      </c>
      <c r="O60" s="10" t="s">
        <v>107820</v>
      </c>
      <c r="P60" s="10">
        <v>3163743056</v>
      </c>
      <c r="Q60" s="18" t="s">
        <v>107821</v>
      </c>
      <c r="S60" s="7"/>
      <c r="T60" s="47"/>
      <c r="W60" s="52"/>
    </row>
    <row r="61" spans="1:23" ht="15.75" thickBot="1" x14ac:dyDescent="0.3">
      <c r="A61" s="17" t="s">
        <v>107809</v>
      </c>
      <c r="B61" s="63" t="s">
        <v>107797</v>
      </c>
      <c r="C61" s="70">
        <v>1</v>
      </c>
      <c r="D61" s="70">
        <v>1</v>
      </c>
      <c r="E61" s="10">
        <v>1</v>
      </c>
      <c r="F61" s="10">
        <v>1</v>
      </c>
      <c r="G61" s="74" t="s">
        <v>107851</v>
      </c>
      <c r="H61" s="74" t="s">
        <v>211</v>
      </c>
      <c r="I61" s="58">
        <v>30000000</v>
      </c>
      <c r="J61" s="58">
        <v>30000000</v>
      </c>
      <c r="K61" s="2" t="s">
        <v>212</v>
      </c>
      <c r="L61" s="2" t="s">
        <v>101</v>
      </c>
      <c r="M61" s="10" t="s">
        <v>107803</v>
      </c>
      <c r="N61" s="13" t="s">
        <v>4396</v>
      </c>
      <c r="O61" s="10" t="s">
        <v>107820</v>
      </c>
      <c r="P61" s="10">
        <v>3163743056</v>
      </c>
      <c r="Q61" s="18" t="s">
        <v>107821</v>
      </c>
      <c r="W61" s="52"/>
    </row>
    <row r="62" spans="1:23" ht="166.5" thickBot="1" x14ac:dyDescent="0.3">
      <c r="A62" s="14" t="s">
        <v>107817</v>
      </c>
      <c r="B62" s="63" t="s">
        <v>107798</v>
      </c>
      <c r="C62" s="67">
        <v>1</v>
      </c>
      <c r="D62" s="67">
        <v>1</v>
      </c>
      <c r="E62" s="10">
        <v>2</v>
      </c>
      <c r="F62" s="10">
        <v>2</v>
      </c>
      <c r="G62" s="74" t="s">
        <v>107851</v>
      </c>
      <c r="H62" s="74" t="s">
        <v>211</v>
      </c>
      <c r="I62" s="56">
        <v>800000000</v>
      </c>
      <c r="J62" s="56">
        <v>800000000</v>
      </c>
      <c r="K62" s="2" t="s">
        <v>212</v>
      </c>
      <c r="L62" s="2" t="s">
        <v>101</v>
      </c>
      <c r="M62" s="10" t="s">
        <v>107804</v>
      </c>
      <c r="N62" s="8" t="s">
        <v>4396</v>
      </c>
      <c r="O62" s="10" t="s">
        <v>107820</v>
      </c>
      <c r="P62" s="10">
        <v>3163743056</v>
      </c>
      <c r="Q62" s="18" t="s">
        <v>107821</v>
      </c>
      <c r="S62" s="42"/>
      <c r="W62" s="52"/>
    </row>
    <row r="63" spans="1:23" ht="166.5" thickBot="1" x14ac:dyDescent="0.3">
      <c r="A63" s="14" t="s">
        <v>107817</v>
      </c>
      <c r="B63" s="63" t="s">
        <v>107798</v>
      </c>
      <c r="C63" s="68">
        <v>3</v>
      </c>
      <c r="D63" s="68">
        <v>3</v>
      </c>
      <c r="E63" s="10">
        <v>2</v>
      </c>
      <c r="F63" s="10">
        <v>2</v>
      </c>
      <c r="G63" s="74" t="s">
        <v>107851</v>
      </c>
      <c r="H63" s="74" t="s">
        <v>211</v>
      </c>
      <c r="I63" s="54">
        <v>800000000</v>
      </c>
      <c r="J63" s="54">
        <v>800000000</v>
      </c>
      <c r="K63" s="2" t="s">
        <v>212</v>
      </c>
      <c r="L63" s="2" t="s">
        <v>101</v>
      </c>
      <c r="M63" s="10" t="s">
        <v>107804</v>
      </c>
      <c r="N63" s="10" t="s">
        <v>4396</v>
      </c>
      <c r="O63" s="10" t="s">
        <v>107820</v>
      </c>
      <c r="P63" s="10">
        <v>3163743056</v>
      </c>
      <c r="Q63" s="18" t="s">
        <v>107821</v>
      </c>
      <c r="S63" s="42"/>
      <c r="W63" s="52"/>
    </row>
    <row r="64" spans="1:23" ht="166.5" thickBot="1" x14ac:dyDescent="0.3">
      <c r="A64" s="14" t="s">
        <v>107817</v>
      </c>
      <c r="B64" s="63" t="s">
        <v>107798</v>
      </c>
      <c r="C64" s="68">
        <v>5</v>
      </c>
      <c r="D64" s="68">
        <v>5</v>
      </c>
      <c r="E64" s="10">
        <v>2</v>
      </c>
      <c r="F64" s="10">
        <v>2</v>
      </c>
      <c r="G64" s="74" t="s">
        <v>107851</v>
      </c>
      <c r="H64" s="74" t="s">
        <v>211</v>
      </c>
      <c r="I64" s="54">
        <v>800000000</v>
      </c>
      <c r="J64" s="54">
        <v>800000000</v>
      </c>
      <c r="K64" s="2" t="s">
        <v>212</v>
      </c>
      <c r="L64" s="2" t="s">
        <v>101</v>
      </c>
      <c r="M64" s="10" t="s">
        <v>107804</v>
      </c>
      <c r="N64" s="10" t="s">
        <v>4396</v>
      </c>
      <c r="O64" s="10" t="s">
        <v>107820</v>
      </c>
      <c r="P64" s="10">
        <v>3163743056</v>
      </c>
      <c r="Q64" s="18" t="s">
        <v>107821</v>
      </c>
      <c r="S64" s="42"/>
      <c r="W64" s="52"/>
    </row>
    <row r="65" spans="1:23" ht="166.5" thickBot="1" x14ac:dyDescent="0.3">
      <c r="A65" s="14" t="s">
        <v>107817</v>
      </c>
      <c r="B65" s="63" t="s">
        <v>107798</v>
      </c>
      <c r="C65" s="68">
        <v>7</v>
      </c>
      <c r="D65" s="68">
        <v>7</v>
      </c>
      <c r="E65" s="10">
        <v>2</v>
      </c>
      <c r="F65" s="10">
        <v>2</v>
      </c>
      <c r="G65" s="74" t="s">
        <v>107851</v>
      </c>
      <c r="H65" s="74" t="s">
        <v>211</v>
      </c>
      <c r="I65" s="54">
        <v>800000000</v>
      </c>
      <c r="J65" s="54">
        <v>800000000</v>
      </c>
      <c r="K65" s="2" t="s">
        <v>212</v>
      </c>
      <c r="L65" s="2" t="s">
        <v>101</v>
      </c>
      <c r="M65" s="10" t="s">
        <v>107804</v>
      </c>
      <c r="N65" s="10" t="s">
        <v>4396</v>
      </c>
      <c r="O65" s="10" t="s">
        <v>107820</v>
      </c>
      <c r="P65" s="10">
        <v>3163743056</v>
      </c>
      <c r="Q65" s="18" t="s">
        <v>107821</v>
      </c>
      <c r="S65" s="42"/>
      <c r="W65" s="52"/>
    </row>
    <row r="66" spans="1:23" ht="166.5" thickBot="1" x14ac:dyDescent="0.3">
      <c r="A66" s="14" t="s">
        <v>107817</v>
      </c>
      <c r="B66" s="63" t="s">
        <v>107798</v>
      </c>
      <c r="C66" s="68">
        <v>9</v>
      </c>
      <c r="D66" s="68">
        <v>9</v>
      </c>
      <c r="E66" s="10">
        <v>2</v>
      </c>
      <c r="F66" s="10">
        <v>2</v>
      </c>
      <c r="G66" s="74" t="s">
        <v>107851</v>
      </c>
      <c r="H66" s="74" t="s">
        <v>211</v>
      </c>
      <c r="I66" s="54">
        <v>800000000</v>
      </c>
      <c r="J66" s="54">
        <v>800000000</v>
      </c>
      <c r="K66" s="2" t="s">
        <v>212</v>
      </c>
      <c r="L66" s="2" t="s">
        <v>101</v>
      </c>
      <c r="M66" s="10" t="s">
        <v>107804</v>
      </c>
      <c r="N66" s="10" t="s">
        <v>4396</v>
      </c>
      <c r="O66" s="10" t="s">
        <v>107820</v>
      </c>
      <c r="P66" s="10">
        <v>3163743056</v>
      </c>
      <c r="Q66" s="18" t="s">
        <v>107821</v>
      </c>
      <c r="S66" s="42"/>
      <c r="W66" s="52"/>
    </row>
    <row r="67" spans="1:23" ht="166.5" thickBot="1" x14ac:dyDescent="0.3">
      <c r="A67" s="14" t="s">
        <v>107817</v>
      </c>
      <c r="B67" s="63" t="s">
        <v>107798</v>
      </c>
      <c r="C67" s="69">
        <v>11</v>
      </c>
      <c r="D67" s="69">
        <v>11</v>
      </c>
      <c r="E67" s="10">
        <v>2</v>
      </c>
      <c r="F67" s="10">
        <v>2</v>
      </c>
      <c r="G67" s="74" t="s">
        <v>107851</v>
      </c>
      <c r="H67" s="74" t="s">
        <v>211</v>
      </c>
      <c r="I67" s="55">
        <v>1000000000</v>
      </c>
      <c r="J67" s="55">
        <v>1000000000</v>
      </c>
      <c r="K67" s="2" t="s">
        <v>212</v>
      </c>
      <c r="L67" s="2" t="s">
        <v>101</v>
      </c>
      <c r="M67" s="10" t="s">
        <v>107804</v>
      </c>
      <c r="N67" s="11" t="s">
        <v>4396</v>
      </c>
      <c r="O67" s="10" t="s">
        <v>107820</v>
      </c>
      <c r="P67" s="10">
        <v>3163743056</v>
      </c>
      <c r="Q67" s="18" t="s">
        <v>107821</v>
      </c>
      <c r="S67" s="42"/>
      <c r="W67" s="52"/>
    </row>
    <row r="68" spans="1:23" ht="15" x14ac:dyDescent="0.25">
      <c r="A68" s="14" t="s">
        <v>107810</v>
      </c>
      <c r="B68" s="63" t="s">
        <v>107799</v>
      </c>
      <c r="C68" s="67">
        <v>1</v>
      </c>
      <c r="D68" s="67">
        <v>1</v>
      </c>
      <c r="E68" s="10">
        <v>1</v>
      </c>
      <c r="F68" s="10">
        <v>1</v>
      </c>
      <c r="G68" s="74" t="s">
        <v>107851</v>
      </c>
      <c r="H68" s="74" t="s">
        <v>211</v>
      </c>
      <c r="I68" s="56">
        <v>81000000</v>
      </c>
      <c r="J68" s="56">
        <v>81000000</v>
      </c>
      <c r="K68" s="2" t="s">
        <v>212</v>
      </c>
      <c r="L68" s="2" t="s">
        <v>101</v>
      </c>
      <c r="M68" s="10" t="s">
        <v>107803</v>
      </c>
      <c r="N68" s="8" t="s">
        <v>4396</v>
      </c>
      <c r="O68" s="10" t="s">
        <v>107820</v>
      </c>
      <c r="P68" s="10">
        <v>3163743056</v>
      </c>
      <c r="Q68" s="18" t="s">
        <v>107821</v>
      </c>
      <c r="W68" s="52"/>
    </row>
    <row r="69" spans="1:23" ht="15" x14ac:dyDescent="0.25">
      <c r="A69" s="15" t="s">
        <v>107810</v>
      </c>
      <c r="B69" s="63" t="s">
        <v>107799</v>
      </c>
      <c r="C69" s="68">
        <v>2</v>
      </c>
      <c r="D69" s="68">
        <v>2</v>
      </c>
      <c r="E69" s="10">
        <v>1</v>
      </c>
      <c r="F69" s="10">
        <v>1</v>
      </c>
      <c r="G69" s="74" t="s">
        <v>107851</v>
      </c>
      <c r="H69" s="74" t="s">
        <v>211</v>
      </c>
      <c r="I69" s="54">
        <v>81000000</v>
      </c>
      <c r="J69" s="54">
        <v>81000000</v>
      </c>
      <c r="K69" s="2" t="s">
        <v>212</v>
      </c>
      <c r="L69" s="2" t="s">
        <v>101</v>
      </c>
      <c r="M69" s="10" t="s">
        <v>107803</v>
      </c>
      <c r="N69" s="10" t="s">
        <v>4396</v>
      </c>
      <c r="O69" s="10" t="s">
        <v>107820</v>
      </c>
      <c r="P69" s="10">
        <v>3163743056</v>
      </c>
      <c r="Q69" s="18" t="s">
        <v>107821</v>
      </c>
      <c r="W69" s="52"/>
    </row>
    <row r="70" spans="1:23" ht="15" x14ac:dyDescent="0.25">
      <c r="A70" s="15" t="s">
        <v>107810</v>
      </c>
      <c r="B70" s="63" t="s">
        <v>107799</v>
      </c>
      <c r="C70" s="68">
        <v>3</v>
      </c>
      <c r="D70" s="68">
        <v>3</v>
      </c>
      <c r="E70" s="10">
        <v>1</v>
      </c>
      <c r="F70" s="10">
        <v>1</v>
      </c>
      <c r="G70" s="74" t="s">
        <v>107851</v>
      </c>
      <c r="H70" s="74" t="s">
        <v>211</v>
      </c>
      <c r="I70" s="54">
        <v>81000000</v>
      </c>
      <c r="J70" s="54">
        <v>81000000</v>
      </c>
      <c r="K70" s="2" t="s">
        <v>212</v>
      </c>
      <c r="L70" s="2" t="s">
        <v>101</v>
      </c>
      <c r="M70" s="10" t="s">
        <v>107803</v>
      </c>
      <c r="N70" s="10" t="s">
        <v>4396</v>
      </c>
      <c r="O70" s="10" t="s">
        <v>107820</v>
      </c>
      <c r="P70" s="10">
        <v>3163743056</v>
      </c>
      <c r="Q70" s="18" t="s">
        <v>107821</v>
      </c>
      <c r="W70" s="52"/>
    </row>
    <row r="71" spans="1:23" ht="15" x14ac:dyDescent="0.25">
      <c r="A71" s="15" t="s">
        <v>107810</v>
      </c>
      <c r="B71" s="63" t="s">
        <v>107799</v>
      </c>
      <c r="C71" s="68">
        <v>4</v>
      </c>
      <c r="D71" s="68">
        <v>4</v>
      </c>
      <c r="E71" s="10">
        <v>1</v>
      </c>
      <c r="F71" s="10">
        <v>1</v>
      </c>
      <c r="G71" s="74" t="s">
        <v>107851</v>
      </c>
      <c r="H71" s="74" t="s">
        <v>211</v>
      </c>
      <c r="I71" s="54">
        <v>81000000</v>
      </c>
      <c r="J71" s="54">
        <v>81000000</v>
      </c>
      <c r="K71" s="2" t="s">
        <v>212</v>
      </c>
      <c r="L71" s="2" t="s">
        <v>101</v>
      </c>
      <c r="M71" s="10" t="s">
        <v>107803</v>
      </c>
      <c r="N71" s="10" t="s">
        <v>4396</v>
      </c>
      <c r="O71" s="10" t="s">
        <v>107820</v>
      </c>
      <c r="P71" s="10">
        <v>3163743056</v>
      </c>
      <c r="Q71" s="18" t="s">
        <v>107821</v>
      </c>
      <c r="W71" s="52"/>
    </row>
    <row r="72" spans="1:23" ht="15" x14ac:dyDescent="0.25">
      <c r="A72" s="15" t="s">
        <v>107810</v>
      </c>
      <c r="B72" s="63" t="s">
        <v>107799</v>
      </c>
      <c r="C72" s="68">
        <v>5</v>
      </c>
      <c r="D72" s="68">
        <v>5</v>
      </c>
      <c r="E72" s="10">
        <v>1</v>
      </c>
      <c r="F72" s="10">
        <v>1</v>
      </c>
      <c r="G72" s="74" t="s">
        <v>107851</v>
      </c>
      <c r="H72" s="74" t="s">
        <v>211</v>
      </c>
      <c r="I72" s="54">
        <v>81000000</v>
      </c>
      <c r="J72" s="54">
        <v>81000000</v>
      </c>
      <c r="K72" s="2" t="s">
        <v>212</v>
      </c>
      <c r="L72" s="2" t="s">
        <v>101</v>
      </c>
      <c r="M72" s="10" t="s">
        <v>107803</v>
      </c>
      <c r="N72" s="10" t="s">
        <v>4396</v>
      </c>
      <c r="O72" s="10" t="s">
        <v>107820</v>
      </c>
      <c r="P72" s="10">
        <v>3163743056</v>
      </c>
      <c r="Q72" s="18" t="s">
        <v>107821</v>
      </c>
      <c r="W72" s="52"/>
    </row>
    <row r="73" spans="1:23" ht="15" x14ac:dyDescent="0.25">
      <c r="A73" s="15" t="s">
        <v>107810</v>
      </c>
      <c r="B73" s="63" t="s">
        <v>107799</v>
      </c>
      <c r="C73" s="68">
        <v>6</v>
      </c>
      <c r="D73" s="68">
        <v>6</v>
      </c>
      <c r="E73" s="10">
        <v>1</v>
      </c>
      <c r="F73" s="10">
        <v>1</v>
      </c>
      <c r="G73" s="74" t="s">
        <v>107851</v>
      </c>
      <c r="H73" s="74" t="s">
        <v>211</v>
      </c>
      <c r="I73" s="54">
        <v>81000000</v>
      </c>
      <c r="J73" s="54">
        <v>81000000</v>
      </c>
      <c r="K73" s="2" t="s">
        <v>212</v>
      </c>
      <c r="L73" s="2" t="s">
        <v>101</v>
      </c>
      <c r="M73" s="10" t="s">
        <v>107803</v>
      </c>
      <c r="N73" s="10" t="s">
        <v>4396</v>
      </c>
      <c r="O73" s="10" t="s">
        <v>107820</v>
      </c>
      <c r="P73" s="10">
        <v>3163743056</v>
      </c>
      <c r="Q73" s="18" t="s">
        <v>107821</v>
      </c>
      <c r="W73" s="52"/>
    </row>
    <row r="74" spans="1:23" ht="15" x14ac:dyDescent="0.25">
      <c r="A74" s="15" t="s">
        <v>107810</v>
      </c>
      <c r="B74" s="63" t="s">
        <v>107799</v>
      </c>
      <c r="C74" s="68">
        <v>7</v>
      </c>
      <c r="D74" s="68">
        <v>7</v>
      </c>
      <c r="E74" s="10">
        <v>1</v>
      </c>
      <c r="F74" s="10">
        <v>1</v>
      </c>
      <c r="G74" s="74" t="s">
        <v>107851</v>
      </c>
      <c r="H74" s="74" t="s">
        <v>211</v>
      </c>
      <c r="I74" s="54">
        <v>81000000</v>
      </c>
      <c r="J74" s="54">
        <v>81000000</v>
      </c>
      <c r="K74" s="2" t="s">
        <v>212</v>
      </c>
      <c r="L74" s="2" t="s">
        <v>101</v>
      </c>
      <c r="M74" s="10" t="s">
        <v>107803</v>
      </c>
      <c r="N74" s="10" t="s">
        <v>4396</v>
      </c>
      <c r="O74" s="10" t="s">
        <v>107820</v>
      </c>
      <c r="P74" s="10">
        <v>3163743056</v>
      </c>
      <c r="Q74" s="18" t="s">
        <v>107821</v>
      </c>
      <c r="W74" s="52"/>
    </row>
    <row r="75" spans="1:23" ht="15" x14ac:dyDescent="0.25">
      <c r="A75" s="15" t="s">
        <v>107810</v>
      </c>
      <c r="B75" s="63" t="s">
        <v>107799</v>
      </c>
      <c r="C75" s="68">
        <v>8</v>
      </c>
      <c r="D75" s="68">
        <v>8</v>
      </c>
      <c r="E75" s="10">
        <v>1</v>
      </c>
      <c r="F75" s="10">
        <v>1</v>
      </c>
      <c r="G75" s="74" t="s">
        <v>107851</v>
      </c>
      <c r="H75" s="74" t="s">
        <v>211</v>
      </c>
      <c r="I75" s="54">
        <v>81000000</v>
      </c>
      <c r="J75" s="54">
        <v>81000000</v>
      </c>
      <c r="K75" s="2" t="s">
        <v>212</v>
      </c>
      <c r="L75" s="2" t="s">
        <v>101</v>
      </c>
      <c r="M75" s="10" t="s">
        <v>107803</v>
      </c>
      <c r="N75" s="10" t="s">
        <v>4396</v>
      </c>
      <c r="O75" s="10" t="s">
        <v>107820</v>
      </c>
      <c r="P75" s="10">
        <v>3163743056</v>
      </c>
      <c r="Q75" s="18" t="s">
        <v>107821</v>
      </c>
      <c r="W75" s="52"/>
    </row>
    <row r="76" spans="1:23" ht="15" x14ac:dyDescent="0.25">
      <c r="A76" s="15" t="s">
        <v>107810</v>
      </c>
      <c r="B76" s="63" t="s">
        <v>107799</v>
      </c>
      <c r="C76" s="68">
        <v>9</v>
      </c>
      <c r="D76" s="68">
        <v>9</v>
      </c>
      <c r="E76" s="10">
        <v>1</v>
      </c>
      <c r="F76" s="10">
        <v>1</v>
      </c>
      <c r="G76" s="74" t="s">
        <v>107851</v>
      </c>
      <c r="H76" s="74" t="s">
        <v>211</v>
      </c>
      <c r="I76" s="54">
        <v>81000000</v>
      </c>
      <c r="J76" s="54">
        <v>81000000</v>
      </c>
      <c r="K76" s="2" t="s">
        <v>212</v>
      </c>
      <c r="L76" s="2" t="s">
        <v>101</v>
      </c>
      <c r="M76" s="10" t="s">
        <v>107803</v>
      </c>
      <c r="N76" s="10" t="s">
        <v>4396</v>
      </c>
      <c r="O76" s="10" t="s">
        <v>107820</v>
      </c>
      <c r="P76" s="10">
        <v>3163743056</v>
      </c>
      <c r="Q76" s="18" t="s">
        <v>107821</v>
      </c>
      <c r="W76" s="52"/>
    </row>
    <row r="77" spans="1:23" ht="15" x14ac:dyDescent="0.25">
      <c r="A77" s="15" t="s">
        <v>107810</v>
      </c>
      <c r="B77" s="63" t="s">
        <v>107799</v>
      </c>
      <c r="C77" s="68">
        <v>10</v>
      </c>
      <c r="D77" s="68">
        <v>10</v>
      </c>
      <c r="E77" s="10">
        <v>1</v>
      </c>
      <c r="F77" s="10">
        <v>1</v>
      </c>
      <c r="G77" s="74" t="s">
        <v>107851</v>
      </c>
      <c r="H77" s="74" t="s">
        <v>211</v>
      </c>
      <c r="I77" s="54">
        <v>81000000</v>
      </c>
      <c r="J77" s="54">
        <v>81000000</v>
      </c>
      <c r="K77" s="2" t="s">
        <v>212</v>
      </c>
      <c r="L77" s="2" t="s">
        <v>101</v>
      </c>
      <c r="M77" s="10" t="s">
        <v>107803</v>
      </c>
      <c r="N77" s="10" t="s">
        <v>4396</v>
      </c>
      <c r="O77" s="10" t="s">
        <v>107820</v>
      </c>
      <c r="P77" s="10">
        <v>3163743056</v>
      </c>
      <c r="Q77" s="18" t="s">
        <v>107821</v>
      </c>
      <c r="W77" s="52"/>
    </row>
    <row r="78" spans="1:23" ht="15" x14ac:dyDescent="0.25">
      <c r="A78" s="15" t="s">
        <v>107810</v>
      </c>
      <c r="B78" s="63" t="s">
        <v>107799</v>
      </c>
      <c r="C78" s="68">
        <v>11</v>
      </c>
      <c r="D78" s="68">
        <v>11</v>
      </c>
      <c r="E78" s="10">
        <v>1</v>
      </c>
      <c r="F78" s="10">
        <v>1</v>
      </c>
      <c r="G78" s="74" t="s">
        <v>107851</v>
      </c>
      <c r="H78" s="74" t="s">
        <v>211</v>
      </c>
      <c r="I78" s="54">
        <v>81000000</v>
      </c>
      <c r="J78" s="54">
        <v>81000000</v>
      </c>
      <c r="K78" s="2" t="s">
        <v>212</v>
      </c>
      <c r="L78" s="2" t="s">
        <v>101</v>
      </c>
      <c r="M78" s="10" t="s">
        <v>107803</v>
      </c>
      <c r="N78" s="10" t="s">
        <v>4396</v>
      </c>
      <c r="O78" s="10" t="s">
        <v>107820</v>
      </c>
      <c r="P78" s="10">
        <v>3163743056</v>
      </c>
      <c r="Q78" s="18" t="s">
        <v>107821</v>
      </c>
      <c r="W78" s="52"/>
    </row>
    <row r="79" spans="1:23" ht="15.75" thickBot="1" x14ac:dyDescent="0.3">
      <c r="A79" s="15" t="s">
        <v>107810</v>
      </c>
      <c r="B79" s="63" t="s">
        <v>107799</v>
      </c>
      <c r="C79" s="69">
        <v>12</v>
      </c>
      <c r="D79" s="69">
        <v>12</v>
      </c>
      <c r="E79" s="10">
        <v>1</v>
      </c>
      <c r="F79" s="10">
        <v>1</v>
      </c>
      <c r="G79" s="74" t="s">
        <v>107851</v>
      </c>
      <c r="H79" s="74" t="s">
        <v>211</v>
      </c>
      <c r="I79" s="55">
        <v>89000000</v>
      </c>
      <c r="J79" s="55">
        <v>89000000</v>
      </c>
      <c r="K79" s="2" t="s">
        <v>212</v>
      </c>
      <c r="L79" s="2" t="s">
        <v>101</v>
      </c>
      <c r="M79" s="10" t="s">
        <v>107803</v>
      </c>
      <c r="N79" s="11" t="s">
        <v>4396</v>
      </c>
      <c r="O79" s="10" t="s">
        <v>107820</v>
      </c>
      <c r="P79" s="10">
        <v>3163743056</v>
      </c>
      <c r="Q79" s="18" t="s">
        <v>107821</v>
      </c>
      <c r="W79" s="52"/>
    </row>
    <row r="80" spans="1:23" s="12" customFormat="1" ht="15.75" thickBot="1" x14ac:dyDescent="0.3">
      <c r="A80" s="17" t="s">
        <v>107811</v>
      </c>
      <c r="B80" s="63" t="s">
        <v>107800</v>
      </c>
      <c r="C80" s="70">
        <v>1</v>
      </c>
      <c r="D80" s="70">
        <v>1</v>
      </c>
      <c r="E80" s="10">
        <v>1</v>
      </c>
      <c r="F80" s="10">
        <v>1</v>
      </c>
      <c r="G80" s="74" t="s">
        <v>107851</v>
      </c>
      <c r="H80" s="74" t="s">
        <v>211</v>
      </c>
      <c r="I80" s="58">
        <v>100000000</v>
      </c>
      <c r="J80" s="58">
        <v>100000000</v>
      </c>
      <c r="K80" s="2" t="s">
        <v>212</v>
      </c>
      <c r="L80" s="2" t="s">
        <v>101</v>
      </c>
      <c r="M80" s="10" t="s">
        <v>107804</v>
      </c>
      <c r="N80" s="13" t="s">
        <v>4396</v>
      </c>
      <c r="O80" s="10" t="s">
        <v>107820</v>
      </c>
      <c r="P80" s="10">
        <v>3163743056</v>
      </c>
      <c r="Q80" s="18" t="s">
        <v>107821</v>
      </c>
      <c r="R80" s="6"/>
      <c r="S80" s="7"/>
      <c r="T80" s="47"/>
      <c r="U80" s="50"/>
      <c r="V80" s="50"/>
      <c r="W80" s="52"/>
    </row>
    <row r="81" spans="1:23" ht="15" x14ac:dyDescent="0.25">
      <c r="A81" s="34" t="s">
        <v>107819</v>
      </c>
      <c r="B81" s="63" t="s">
        <v>107801</v>
      </c>
      <c r="C81" s="67">
        <v>1</v>
      </c>
      <c r="D81" s="67">
        <v>1</v>
      </c>
      <c r="E81" s="10">
        <v>2</v>
      </c>
      <c r="F81" s="10">
        <v>2</v>
      </c>
      <c r="G81" s="74" t="s">
        <v>107851</v>
      </c>
      <c r="H81" s="74" t="s">
        <v>211</v>
      </c>
      <c r="I81" s="56">
        <v>31057495</v>
      </c>
      <c r="J81" s="56">
        <v>31057495</v>
      </c>
      <c r="K81" s="2" t="s">
        <v>212</v>
      </c>
      <c r="L81" s="2" t="s">
        <v>101</v>
      </c>
      <c r="M81" s="10" t="s">
        <v>107803</v>
      </c>
      <c r="N81" s="8" t="s">
        <v>4396</v>
      </c>
      <c r="O81" s="10" t="s">
        <v>107820</v>
      </c>
      <c r="P81" s="10">
        <v>3163743056</v>
      </c>
      <c r="Q81" s="18" t="s">
        <v>107821</v>
      </c>
      <c r="W81" s="52"/>
    </row>
    <row r="82" spans="1:23" ht="15" x14ac:dyDescent="0.25">
      <c r="A82" s="10" t="s">
        <v>107819</v>
      </c>
      <c r="B82" s="63" t="s">
        <v>107801</v>
      </c>
      <c r="C82" s="68">
        <v>3</v>
      </c>
      <c r="D82" s="68">
        <v>3</v>
      </c>
      <c r="E82" s="10">
        <v>2</v>
      </c>
      <c r="F82" s="10">
        <v>2</v>
      </c>
      <c r="G82" s="74" t="s">
        <v>107851</v>
      </c>
      <c r="H82" s="74" t="s">
        <v>211</v>
      </c>
      <c r="I82" s="54">
        <v>31057495</v>
      </c>
      <c r="J82" s="54">
        <v>31057495</v>
      </c>
      <c r="K82" s="2" t="s">
        <v>212</v>
      </c>
      <c r="L82" s="2" t="s">
        <v>101</v>
      </c>
      <c r="M82" s="10" t="s">
        <v>107803</v>
      </c>
      <c r="N82" s="10" t="s">
        <v>4396</v>
      </c>
      <c r="O82" s="10" t="s">
        <v>107820</v>
      </c>
      <c r="P82" s="10">
        <v>3163743056</v>
      </c>
      <c r="Q82" s="18" t="s">
        <v>107821</v>
      </c>
      <c r="W82" s="52"/>
    </row>
    <row r="83" spans="1:23" ht="15" x14ac:dyDescent="0.25">
      <c r="A83" s="10" t="s">
        <v>107819</v>
      </c>
      <c r="B83" s="63" t="s">
        <v>107801</v>
      </c>
      <c r="C83" s="68">
        <v>5</v>
      </c>
      <c r="D83" s="68">
        <v>5</v>
      </c>
      <c r="E83" s="10">
        <v>2</v>
      </c>
      <c r="F83" s="10">
        <v>2</v>
      </c>
      <c r="G83" s="74" t="s">
        <v>107851</v>
      </c>
      <c r="H83" s="74" t="s">
        <v>211</v>
      </c>
      <c r="I83" s="54">
        <v>31057495</v>
      </c>
      <c r="J83" s="54">
        <v>31057495</v>
      </c>
      <c r="K83" s="2" t="s">
        <v>212</v>
      </c>
      <c r="L83" s="2" t="s">
        <v>101</v>
      </c>
      <c r="M83" s="10" t="s">
        <v>107803</v>
      </c>
      <c r="N83" s="10" t="s">
        <v>4396</v>
      </c>
      <c r="O83" s="10" t="s">
        <v>107820</v>
      </c>
      <c r="P83" s="10">
        <v>3163743056</v>
      </c>
      <c r="Q83" s="18" t="s">
        <v>107821</v>
      </c>
      <c r="W83" s="52"/>
    </row>
    <row r="84" spans="1:23" ht="15" x14ac:dyDescent="0.25">
      <c r="A84" s="10" t="s">
        <v>107819</v>
      </c>
      <c r="B84" s="63" t="s">
        <v>107801</v>
      </c>
      <c r="C84" s="68">
        <v>7</v>
      </c>
      <c r="D84" s="68">
        <v>7</v>
      </c>
      <c r="E84" s="10">
        <v>2</v>
      </c>
      <c r="F84" s="10">
        <v>2</v>
      </c>
      <c r="G84" s="74" t="s">
        <v>107851</v>
      </c>
      <c r="H84" s="74" t="s">
        <v>211</v>
      </c>
      <c r="I84" s="54">
        <v>31057495</v>
      </c>
      <c r="J84" s="54">
        <v>31057495</v>
      </c>
      <c r="K84" s="2" t="s">
        <v>212</v>
      </c>
      <c r="L84" s="2" t="s">
        <v>101</v>
      </c>
      <c r="M84" s="10" t="s">
        <v>107803</v>
      </c>
      <c r="N84" s="10" t="s">
        <v>4396</v>
      </c>
      <c r="O84" s="10" t="s">
        <v>107820</v>
      </c>
      <c r="P84" s="10">
        <v>3163743056</v>
      </c>
      <c r="Q84" s="18" t="s">
        <v>107821</v>
      </c>
      <c r="W84" s="52"/>
    </row>
    <row r="85" spans="1:23" ht="15" x14ac:dyDescent="0.25">
      <c r="A85" s="10" t="s">
        <v>107819</v>
      </c>
      <c r="B85" s="63" t="s">
        <v>107801</v>
      </c>
      <c r="C85" s="68">
        <v>9</v>
      </c>
      <c r="D85" s="68">
        <v>9</v>
      </c>
      <c r="E85" s="10">
        <v>2</v>
      </c>
      <c r="F85" s="10">
        <v>2</v>
      </c>
      <c r="G85" s="74" t="s">
        <v>107851</v>
      </c>
      <c r="H85" s="74" t="s">
        <v>211</v>
      </c>
      <c r="I85" s="54">
        <v>31057495</v>
      </c>
      <c r="J85" s="54">
        <v>31057495</v>
      </c>
      <c r="K85" s="2" t="s">
        <v>212</v>
      </c>
      <c r="L85" s="2" t="s">
        <v>101</v>
      </c>
      <c r="M85" s="10" t="s">
        <v>107803</v>
      </c>
      <c r="N85" s="10" t="s">
        <v>4396</v>
      </c>
      <c r="O85" s="10" t="s">
        <v>107820</v>
      </c>
      <c r="P85" s="10">
        <v>3163743056</v>
      </c>
      <c r="Q85" s="18" t="s">
        <v>107821</v>
      </c>
      <c r="W85" s="52"/>
    </row>
    <row r="86" spans="1:23" ht="15.75" thickBot="1" x14ac:dyDescent="0.3">
      <c r="A86" s="35" t="s">
        <v>107819</v>
      </c>
      <c r="B86" s="63" t="s">
        <v>107801</v>
      </c>
      <c r="C86" s="68">
        <v>11</v>
      </c>
      <c r="D86" s="68">
        <v>11</v>
      </c>
      <c r="E86" s="10">
        <v>2</v>
      </c>
      <c r="F86" s="10">
        <v>2</v>
      </c>
      <c r="G86" s="74" t="s">
        <v>107851</v>
      </c>
      <c r="H86" s="74" t="s">
        <v>211</v>
      </c>
      <c r="I86" s="54">
        <v>31057495</v>
      </c>
      <c r="J86" s="54">
        <v>31057495</v>
      </c>
      <c r="K86" s="2" t="s">
        <v>212</v>
      </c>
      <c r="L86" s="2" t="s">
        <v>101</v>
      </c>
      <c r="M86" s="10" t="s">
        <v>107803</v>
      </c>
      <c r="N86" s="10" t="s">
        <v>4396</v>
      </c>
      <c r="O86" s="10" t="s">
        <v>107820</v>
      </c>
      <c r="P86" s="10">
        <v>3163743056</v>
      </c>
      <c r="Q86" s="18" t="s">
        <v>107821</v>
      </c>
      <c r="W86" s="52"/>
    </row>
    <row r="87" spans="1:23" s="12" customFormat="1" ht="30" x14ac:dyDescent="0.25">
      <c r="A87" s="14" t="s">
        <v>107812</v>
      </c>
      <c r="B87" s="63" t="s">
        <v>107802</v>
      </c>
      <c r="C87" s="67">
        <v>1</v>
      </c>
      <c r="D87" s="67">
        <v>1</v>
      </c>
      <c r="E87" s="10">
        <v>2</v>
      </c>
      <c r="F87" s="10">
        <v>2</v>
      </c>
      <c r="G87" s="74" t="s">
        <v>107851</v>
      </c>
      <c r="H87" s="74" t="s">
        <v>211</v>
      </c>
      <c r="I87" s="56">
        <f t="shared" ref="I87:J91" si="0">327657946-141633445</f>
        <v>186024501</v>
      </c>
      <c r="J87" s="56">
        <f t="shared" si="0"/>
        <v>186024501</v>
      </c>
      <c r="K87" s="2" t="s">
        <v>212</v>
      </c>
      <c r="L87" s="2" t="s">
        <v>101</v>
      </c>
      <c r="M87" s="8" t="s">
        <v>107804</v>
      </c>
      <c r="N87" s="8" t="s">
        <v>4396</v>
      </c>
      <c r="O87" s="10" t="s">
        <v>107820</v>
      </c>
      <c r="P87" s="10">
        <v>3163743056</v>
      </c>
      <c r="Q87" s="18" t="s">
        <v>107821</v>
      </c>
      <c r="R87" s="6"/>
      <c r="S87" s="42"/>
      <c r="T87" s="49"/>
      <c r="U87" s="50"/>
      <c r="V87" s="50"/>
      <c r="W87" s="52"/>
    </row>
    <row r="88" spans="1:23" s="12" customFormat="1" ht="30" x14ac:dyDescent="0.25">
      <c r="A88" s="15" t="s">
        <v>107812</v>
      </c>
      <c r="B88" s="63" t="s">
        <v>107802</v>
      </c>
      <c r="C88" s="68">
        <v>3</v>
      </c>
      <c r="D88" s="68">
        <v>3</v>
      </c>
      <c r="E88" s="10">
        <v>2</v>
      </c>
      <c r="F88" s="10">
        <v>2</v>
      </c>
      <c r="G88" s="74" t="s">
        <v>107851</v>
      </c>
      <c r="H88" s="74" t="s">
        <v>211</v>
      </c>
      <c r="I88" s="54">
        <f t="shared" si="0"/>
        <v>186024501</v>
      </c>
      <c r="J88" s="54">
        <f t="shared" si="0"/>
        <v>186024501</v>
      </c>
      <c r="K88" s="2" t="s">
        <v>212</v>
      </c>
      <c r="L88" s="2" t="s">
        <v>101</v>
      </c>
      <c r="M88" s="10" t="s">
        <v>107804</v>
      </c>
      <c r="N88" s="10" t="s">
        <v>4396</v>
      </c>
      <c r="O88" s="10" t="s">
        <v>107820</v>
      </c>
      <c r="P88" s="10">
        <v>3163743056</v>
      </c>
      <c r="Q88" s="18" t="s">
        <v>107821</v>
      </c>
      <c r="R88" s="6"/>
      <c r="S88" s="42"/>
      <c r="T88" s="49"/>
      <c r="U88" s="50"/>
      <c r="V88" s="50"/>
      <c r="W88" s="52"/>
    </row>
    <row r="89" spans="1:23" s="12" customFormat="1" ht="30" x14ac:dyDescent="0.25">
      <c r="A89" s="15" t="s">
        <v>107812</v>
      </c>
      <c r="B89" s="63" t="s">
        <v>107802</v>
      </c>
      <c r="C89" s="68">
        <v>5</v>
      </c>
      <c r="D89" s="68">
        <v>5</v>
      </c>
      <c r="E89" s="10">
        <v>2</v>
      </c>
      <c r="F89" s="10">
        <v>2</v>
      </c>
      <c r="G89" s="74" t="s">
        <v>107851</v>
      </c>
      <c r="H89" s="74" t="s">
        <v>211</v>
      </c>
      <c r="I89" s="54">
        <f t="shared" si="0"/>
        <v>186024501</v>
      </c>
      <c r="J89" s="54">
        <f t="shared" si="0"/>
        <v>186024501</v>
      </c>
      <c r="K89" s="2" t="s">
        <v>212</v>
      </c>
      <c r="L89" s="2" t="s">
        <v>101</v>
      </c>
      <c r="M89" s="10" t="s">
        <v>107804</v>
      </c>
      <c r="N89" s="10" t="s">
        <v>4396</v>
      </c>
      <c r="O89" s="10" t="s">
        <v>107820</v>
      </c>
      <c r="P89" s="10">
        <v>3163743056</v>
      </c>
      <c r="Q89" s="18" t="s">
        <v>107821</v>
      </c>
      <c r="R89" s="6"/>
      <c r="S89" s="42"/>
      <c r="T89" s="49"/>
      <c r="U89" s="50"/>
      <c r="V89" s="50"/>
      <c r="W89" s="52"/>
    </row>
    <row r="90" spans="1:23" s="12" customFormat="1" ht="30" x14ac:dyDescent="0.25">
      <c r="A90" s="15" t="s">
        <v>107812</v>
      </c>
      <c r="B90" s="63" t="s">
        <v>107802</v>
      </c>
      <c r="C90" s="68">
        <v>7</v>
      </c>
      <c r="D90" s="68">
        <v>7</v>
      </c>
      <c r="E90" s="10">
        <v>2</v>
      </c>
      <c r="F90" s="10">
        <v>2</v>
      </c>
      <c r="G90" s="74" t="s">
        <v>107851</v>
      </c>
      <c r="H90" s="74" t="s">
        <v>211</v>
      </c>
      <c r="I90" s="54">
        <f t="shared" si="0"/>
        <v>186024501</v>
      </c>
      <c r="J90" s="54">
        <f t="shared" si="0"/>
        <v>186024501</v>
      </c>
      <c r="K90" s="2" t="s">
        <v>212</v>
      </c>
      <c r="L90" s="2" t="s">
        <v>101</v>
      </c>
      <c r="M90" s="10" t="s">
        <v>107804</v>
      </c>
      <c r="N90" s="10" t="s">
        <v>4396</v>
      </c>
      <c r="O90" s="10" t="s">
        <v>107820</v>
      </c>
      <c r="P90" s="10">
        <v>3163743056</v>
      </c>
      <c r="Q90" s="18" t="s">
        <v>107821</v>
      </c>
      <c r="R90" s="6"/>
      <c r="S90" s="42"/>
      <c r="T90" s="49"/>
      <c r="U90" s="50"/>
      <c r="V90" s="50"/>
      <c r="W90" s="52"/>
    </row>
    <row r="91" spans="1:23" s="12" customFormat="1" ht="30" x14ac:dyDescent="0.25">
      <c r="A91" s="15" t="s">
        <v>107812</v>
      </c>
      <c r="B91" s="63" t="s">
        <v>107802</v>
      </c>
      <c r="C91" s="68">
        <v>9</v>
      </c>
      <c r="D91" s="68">
        <v>9</v>
      </c>
      <c r="E91" s="10">
        <v>2</v>
      </c>
      <c r="F91" s="10">
        <v>2</v>
      </c>
      <c r="G91" s="74" t="s">
        <v>107851</v>
      </c>
      <c r="H91" s="74" t="s">
        <v>211</v>
      </c>
      <c r="I91" s="54">
        <f t="shared" si="0"/>
        <v>186024501</v>
      </c>
      <c r="J91" s="54">
        <f t="shared" si="0"/>
        <v>186024501</v>
      </c>
      <c r="K91" s="2" t="s">
        <v>212</v>
      </c>
      <c r="L91" s="2" t="s">
        <v>101</v>
      </c>
      <c r="M91" s="10" t="s">
        <v>107804</v>
      </c>
      <c r="N91" s="10" t="s">
        <v>4396</v>
      </c>
      <c r="O91" s="10" t="s">
        <v>107820</v>
      </c>
      <c r="P91" s="10">
        <v>3163743056</v>
      </c>
      <c r="Q91" s="18" t="s">
        <v>107821</v>
      </c>
      <c r="R91" s="6"/>
      <c r="S91" s="42"/>
      <c r="T91" s="49"/>
      <c r="U91" s="50"/>
      <c r="V91" s="50"/>
      <c r="W91" s="52"/>
    </row>
    <row r="92" spans="1:23" s="12" customFormat="1" ht="30.75" thickBot="1" x14ac:dyDescent="0.3">
      <c r="A92" s="16" t="s">
        <v>107812</v>
      </c>
      <c r="B92" s="63" t="s">
        <v>107802</v>
      </c>
      <c r="C92" s="69">
        <v>11</v>
      </c>
      <c r="D92" s="69">
        <v>11</v>
      </c>
      <c r="E92" s="10">
        <v>2</v>
      </c>
      <c r="F92" s="10">
        <v>2</v>
      </c>
      <c r="G92" s="74" t="s">
        <v>107851</v>
      </c>
      <c r="H92" s="74" t="s">
        <v>211</v>
      </c>
      <c r="I92" s="55">
        <f>327657947-141633445</f>
        <v>186024502</v>
      </c>
      <c r="J92" s="55">
        <f>327657947-141633445</f>
        <v>186024502</v>
      </c>
      <c r="K92" s="2" t="s">
        <v>212</v>
      </c>
      <c r="L92" s="2" t="s">
        <v>101</v>
      </c>
      <c r="M92" s="11" t="s">
        <v>107804</v>
      </c>
      <c r="N92" s="11" t="s">
        <v>4396</v>
      </c>
      <c r="O92" s="10" t="s">
        <v>107820</v>
      </c>
      <c r="P92" s="10">
        <v>3163743056</v>
      </c>
      <c r="Q92" s="18" t="s">
        <v>107821</v>
      </c>
      <c r="R92" s="6"/>
      <c r="S92" s="42"/>
      <c r="T92" s="49"/>
      <c r="U92" s="50"/>
      <c r="V92" s="50"/>
      <c r="W92" s="52"/>
    </row>
    <row r="93" spans="1:23" ht="90" x14ac:dyDescent="0.25">
      <c r="A93" s="5" t="s">
        <v>107822</v>
      </c>
      <c r="B93" s="63" t="s">
        <v>107871</v>
      </c>
      <c r="C93" s="60">
        <v>1</v>
      </c>
      <c r="D93" s="60">
        <v>1</v>
      </c>
      <c r="E93" s="10">
        <v>1</v>
      </c>
      <c r="F93" s="10">
        <v>1</v>
      </c>
      <c r="G93" s="74" t="s">
        <v>107851</v>
      </c>
      <c r="H93" s="74" t="s">
        <v>211</v>
      </c>
      <c r="I93" s="59">
        <v>65000000</v>
      </c>
      <c r="J93" s="59">
        <v>65000000</v>
      </c>
      <c r="K93" s="2" t="s">
        <v>212</v>
      </c>
      <c r="L93" s="2" t="s">
        <v>101</v>
      </c>
      <c r="M93" s="5" t="s">
        <v>107804</v>
      </c>
      <c r="N93" s="5" t="s">
        <v>4396</v>
      </c>
      <c r="O93" s="10" t="s">
        <v>107820</v>
      </c>
      <c r="P93" s="10">
        <v>3163743056</v>
      </c>
      <c r="Q93" s="18" t="s">
        <v>107821</v>
      </c>
      <c r="S93" s="42"/>
      <c r="T93" s="49"/>
      <c r="W93" s="52"/>
    </row>
    <row r="94" spans="1:23" ht="90" x14ac:dyDescent="0.25">
      <c r="A94" s="5" t="s">
        <v>107822</v>
      </c>
      <c r="B94" s="63" t="s">
        <v>107871</v>
      </c>
      <c r="C94" s="60">
        <v>2</v>
      </c>
      <c r="D94" s="60">
        <v>2</v>
      </c>
      <c r="E94" s="10">
        <v>2</v>
      </c>
      <c r="F94" s="10">
        <v>2</v>
      </c>
      <c r="G94" s="74" t="s">
        <v>107851</v>
      </c>
      <c r="H94" s="74" t="s">
        <v>211</v>
      </c>
      <c r="I94" s="59">
        <v>130000000</v>
      </c>
      <c r="J94" s="59">
        <v>130000000</v>
      </c>
      <c r="K94" s="2" t="s">
        <v>212</v>
      </c>
      <c r="L94" s="2" t="s">
        <v>101</v>
      </c>
      <c r="M94" s="5" t="s">
        <v>107804</v>
      </c>
      <c r="N94" s="5" t="s">
        <v>4396</v>
      </c>
      <c r="O94" s="10" t="s">
        <v>107820</v>
      </c>
      <c r="P94" s="10">
        <v>3163743056</v>
      </c>
      <c r="Q94" s="18" t="s">
        <v>107821</v>
      </c>
      <c r="R94" s="19"/>
      <c r="S94" s="42"/>
      <c r="T94" s="49"/>
      <c r="W94" s="52"/>
    </row>
    <row r="95" spans="1:23" ht="90" x14ac:dyDescent="0.25">
      <c r="A95" s="5" t="s">
        <v>107822</v>
      </c>
      <c r="B95" s="63" t="s">
        <v>107871</v>
      </c>
      <c r="C95" s="60">
        <v>4</v>
      </c>
      <c r="D95" s="60">
        <v>4</v>
      </c>
      <c r="E95" s="10">
        <v>2</v>
      </c>
      <c r="F95" s="10">
        <v>2</v>
      </c>
      <c r="G95" s="74" t="s">
        <v>107851</v>
      </c>
      <c r="H95" s="74" t="s">
        <v>211</v>
      </c>
      <c r="I95" s="59">
        <v>130000000</v>
      </c>
      <c r="J95" s="59">
        <v>130000000</v>
      </c>
      <c r="K95" s="2" t="s">
        <v>212</v>
      </c>
      <c r="L95" s="2" t="s">
        <v>101</v>
      </c>
      <c r="M95" s="5" t="s">
        <v>107804</v>
      </c>
      <c r="N95" s="5" t="s">
        <v>4396</v>
      </c>
      <c r="O95" s="10" t="s">
        <v>107820</v>
      </c>
      <c r="P95" s="10">
        <v>3163743056</v>
      </c>
      <c r="Q95" s="18" t="s">
        <v>107821</v>
      </c>
      <c r="R95" s="19"/>
      <c r="S95" s="42"/>
      <c r="T95" s="49"/>
      <c r="W95" s="52"/>
    </row>
    <row r="96" spans="1:23" ht="90" x14ac:dyDescent="0.25">
      <c r="A96" s="5" t="s">
        <v>107822</v>
      </c>
      <c r="B96" s="63" t="s">
        <v>107863</v>
      </c>
      <c r="C96" s="60">
        <v>6</v>
      </c>
      <c r="D96" s="60">
        <v>6</v>
      </c>
      <c r="E96" s="10">
        <v>2</v>
      </c>
      <c r="F96" s="10">
        <v>2</v>
      </c>
      <c r="G96" s="74" t="s">
        <v>107851</v>
      </c>
      <c r="H96" s="74" t="s">
        <v>211</v>
      </c>
      <c r="I96" s="59">
        <v>130000000</v>
      </c>
      <c r="J96" s="59">
        <v>130000000</v>
      </c>
      <c r="K96" s="2" t="s">
        <v>212</v>
      </c>
      <c r="L96" s="2" t="s">
        <v>101</v>
      </c>
      <c r="M96" s="5" t="s">
        <v>107804</v>
      </c>
      <c r="N96" s="5" t="s">
        <v>4396</v>
      </c>
      <c r="O96" s="10" t="s">
        <v>107820</v>
      </c>
      <c r="P96" s="10">
        <v>3163743056</v>
      </c>
      <c r="Q96" s="18" t="s">
        <v>107821</v>
      </c>
      <c r="R96" s="19"/>
      <c r="S96" s="42"/>
      <c r="T96" s="49"/>
      <c r="W96" s="52"/>
    </row>
    <row r="97" spans="1:23" ht="90" x14ac:dyDescent="0.25">
      <c r="A97" s="5" t="s">
        <v>107822</v>
      </c>
      <c r="B97" s="63" t="s">
        <v>107871</v>
      </c>
      <c r="C97" s="60">
        <v>8</v>
      </c>
      <c r="D97" s="60">
        <v>8</v>
      </c>
      <c r="E97" s="10">
        <v>2</v>
      </c>
      <c r="F97" s="10">
        <v>2</v>
      </c>
      <c r="G97" s="74" t="s">
        <v>107851</v>
      </c>
      <c r="H97" s="74" t="s">
        <v>211</v>
      </c>
      <c r="I97" s="59">
        <v>130000000</v>
      </c>
      <c r="J97" s="59">
        <v>130000000</v>
      </c>
      <c r="K97" s="2" t="s">
        <v>212</v>
      </c>
      <c r="L97" s="2" t="s">
        <v>101</v>
      </c>
      <c r="M97" s="5" t="s">
        <v>107804</v>
      </c>
      <c r="N97" s="5" t="s">
        <v>4396</v>
      </c>
      <c r="O97" s="10" t="s">
        <v>107820</v>
      </c>
      <c r="P97" s="10">
        <v>3163743056</v>
      </c>
      <c r="Q97" s="18" t="s">
        <v>107821</v>
      </c>
      <c r="R97" s="19"/>
      <c r="S97" s="42"/>
      <c r="T97" s="49"/>
      <c r="W97" s="52"/>
    </row>
    <row r="98" spans="1:23" ht="90" x14ac:dyDescent="0.25">
      <c r="A98" s="5" t="s">
        <v>107822</v>
      </c>
      <c r="B98" s="63" t="s">
        <v>107871</v>
      </c>
      <c r="C98" s="60">
        <v>10</v>
      </c>
      <c r="D98" s="60">
        <v>10</v>
      </c>
      <c r="E98" s="10">
        <v>3</v>
      </c>
      <c r="F98" s="10">
        <v>3</v>
      </c>
      <c r="G98" s="74" t="s">
        <v>107851</v>
      </c>
      <c r="H98" s="74" t="s">
        <v>211</v>
      </c>
      <c r="I98" s="62">
        <f>195000000-58290674-18</f>
        <v>136709308</v>
      </c>
      <c r="J98" s="62">
        <f>195000000-58290674-18</f>
        <v>136709308</v>
      </c>
      <c r="K98" s="2" t="s">
        <v>212</v>
      </c>
      <c r="L98" s="2" t="s">
        <v>101</v>
      </c>
      <c r="M98" s="5" t="s">
        <v>107804</v>
      </c>
      <c r="N98" s="5" t="s">
        <v>4396</v>
      </c>
      <c r="O98" s="10" t="s">
        <v>107820</v>
      </c>
      <c r="P98" s="10">
        <v>3163743056</v>
      </c>
      <c r="Q98" s="18" t="s">
        <v>107821</v>
      </c>
      <c r="R98" s="19"/>
      <c r="S98" s="42"/>
      <c r="T98" s="49"/>
      <c r="W98" s="52"/>
    </row>
    <row r="99" spans="1:23" ht="90" x14ac:dyDescent="0.25">
      <c r="A99" s="5" t="s">
        <v>107822</v>
      </c>
      <c r="B99" s="63" t="s">
        <v>107872</v>
      </c>
      <c r="C99" s="60">
        <v>1</v>
      </c>
      <c r="D99" s="60">
        <v>1</v>
      </c>
      <c r="E99" s="10">
        <v>1</v>
      </c>
      <c r="F99" s="10">
        <v>1</v>
      </c>
      <c r="G99" s="74" t="s">
        <v>107851</v>
      </c>
      <c r="H99" s="74" t="s">
        <v>211</v>
      </c>
      <c r="I99" s="59">
        <v>97000000</v>
      </c>
      <c r="J99" s="59">
        <v>97000000</v>
      </c>
      <c r="K99" s="2" t="s">
        <v>212</v>
      </c>
      <c r="L99" s="2" t="s">
        <v>101</v>
      </c>
      <c r="M99" s="5" t="s">
        <v>107804</v>
      </c>
      <c r="N99" s="5" t="s">
        <v>4396</v>
      </c>
      <c r="O99" s="10" t="s">
        <v>107820</v>
      </c>
      <c r="P99" s="10">
        <v>3163743056</v>
      </c>
      <c r="Q99" s="18" t="s">
        <v>107821</v>
      </c>
      <c r="S99" s="42"/>
      <c r="T99" s="49"/>
      <c r="W99" s="52"/>
    </row>
    <row r="100" spans="1:23" ht="90" x14ac:dyDescent="0.25">
      <c r="A100" s="5" t="s">
        <v>107822</v>
      </c>
      <c r="B100" s="63" t="s">
        <v>107872</v>
      </c>
      <c r="C100" s="60">
        <v>2</v>
      </c>
      <c r="D100" s="60">
        <v>2</v>
      </c>
      <c r="E100" s="10">
        <v>2</v>
      </c>
      <c r="F100" s="10">
        <v>2</v>
      </c>
      <c r="G100" s="74" t="s">
        <v>107851</v>
      </c>
      <c r="H100" s="74" t="s">
        <v>211</v>
      </c>
      <c r="I100" s="59">
        <v>194000000</v>
      </c>
      <c r="J100" s="59">
        <v>194000000</v>
      </c>
      <c r="K100" s="2" t="s">
        <v>212</v>
      </c>
      <c r="L100" s="2" t="s">
        <v>101</v>
      </c>
      <c r="M100" s="5" t="s">
        <v>107804</v>
      </c>
      <c r="N100" s="5" t="s">
        <v>4396</v>
      </c>
      <c r="O100" s="10" t="s">
        <v>107820</v>
      </c>
      <c r="P100" s="10">
        <v>3163743056</v>
      </c>
      <c r="Q100" s="18" t="s">
        <v>107821</v>
      </c>
      <c r="R100" s="19"/>
      <c r="S100" s="42"/>
      <c r="T100" s="49"/>
      <c r="W100" s="52"/>
    </row>
    <row r="101" spans="1:23" ht="90" x14ac:dyDescent="0.25">
      <c r="A101" s="5" t="s">
        <v>107822</v>
      </c>
      <c r="B101" s="63" t="s">
        <v>107872</v>
      </c>
      <c r="C101" s="60">
        <v>4</v>
      </c>
      <c r="D101" s="60">
        <v>4</v>
      </c>
      <c r="E101" s="10">
        <v>2</v>
      </c>
      <c r="F101" s="10">
        <v>2</v>
      </c>
      <c r="G101" s="74" t="s">
        <v>107851</v>
      </c>
      <c r="H101" s="74" t="s">
        <v>211</v>
      </c>
      <c r="I101" s="59">
        <v>194000000</v>
      </c>
      <c r="J101" s="59">
        <v>194000000</v>
      </c>
      <c r="K101" s="2" t="s">
        <v>212</v>
      </c>
      <c r="L101" s="2" t="s">
        <v>101</v>
      </c>
      <c r="M101" s="5" t="s">
        <v>107804</v>
      </c>
      <c r="N101" s="5" t="s">
        <v>4396</v>
      </c>
      <c r="O101" s="10" t="s">
        <v>107820</v>
      </c>
      <c r="P101" s="10">
        <v>3163743056</v>
      </c>
      <c r="Q101" s="18" t="s">
        <v>107821</v>
      </c>
      <c r="R101" s="19"/>
      <c r="S101" s="42"/>
      <c r="T101" s="49"/>
      <c r="W101" s="52"/>
    </row>
    <row r="102" spans="1:23" ht="90" x14ac:dyDescent="0.25">
      <c r="A102" s="5" t="s">
        <v>107822</v>
      </c>
      <c r="B102" s="63" t="s">
        <v>107872</v>
      </c>
      <c r="C102" s="60">
        <v>6</v>
      </c>
      <c r="D102" s="60">
        <v>6</v>
      </c>
      <c r="E102" s="10">
        <v>2</v>
      </c>
      <c r="F102" s="10">
        <v>2</v>
      </c>
      <c r="G102" s="74" t="s">
        <v>107851</v>
      </c>
      <c r="H102" s="74" t="s">
        <v>211</v>
      </c>
      <c r="I102" s="59">
        <v>194000000</v>
      </c>
      <c r="J102" s="59">
        <v>194000000</v>
      </c>
      <c r="K102" s="2" t="s">
        <v>212</v>
      </c>
      <c r="L102" s="2" t="s">
        <v>101</v>
      </c>
      <c r="M102" s="5" t="s">
        <v>107804</v>
      </c>
      <c r="N102" s="5" t="s">
        <v>4396</v>
      </c>
      <c r="O102" s="10" t="s">
        <v>107820</v>
      </c>
      <c r="P102" s="10">
        <v>3163743056</v>
      </c>
      <c r="Q102" s="18" t="s">
        <v>107821</v>
      </c>
      <c r="R102" s="19"/>
      <c r="S102" s="42"/>
      <c r="T102" s="49"/>
      <c r="W102" s="52"/>
    </row>
    <row r="103" spans="1:23" ht="90" x14ac:dyDescent="0.25">
      <c r="A103" s="5" t="s">
        <v>107822</v>
      </c>
      <c r="B103" s="63" t="s">
        <v>107872</v>
      </c>
      <c r="C103" s="60">
        <v>8</v>
      </c>
      <c r="D103" s="60">
        <v>8</v>
      </c>
      <c r="E103" s="10">
        <v>2</v>
      </c>
      <c r="F103" s="10">
        <v>2</v>
      </c>
      <c r="G103" s="74" t="s">
        <v>107851</v>
      </c>
      <c r="H103" s="74" t="s">
        <v>211</v>
      </c>
      <c r="I103" s="59">
        <v>194000000</v>
      </c>
      <c r="J103" s="59">
        <v>194000000</v>
      </c>
      <c r="K103" s="2" t="s">
        <v>212</v>
      </c>
      <c r="L103" s="2" t="s">
        <v>101</v>
      </c>
      <c r="M103" s="5" t="s">
        <v>107804</v>
      </c>
      <c r="N103" s="5" t="s">
        <v>4396</v>
      </c>
      <c r="O103" s="10" t="s">
        <v>107820</v>
      </c>
      <c r="P103" s="10">
        <v>3163743056</v>
      </c>
      <c r="Q103" s="18" t="s">
        <v>107821</v>
      </c>
      <c r="R103" s="19"/>
      <c r="S103" s="42"/>
      <c r="T103" s="49"/>
      <c r="W103" s="52"/>
    </row>
    <row r="104" spans="1:23" ht="90" x14ac:dyDescent="0.25">
      <c r="A104" s="5" t="s">
        <v>107822</v>
      </c>
      <c r="B104" s="63" t="s">
        <v>107872</v>
      </c>
      <c r="C104" s="60">
        <v>10</v>
      </c>
      <c r="D104" s="60">
        <v>10</v>
      </c>
      <c r="E104" s="10">
        <v>3</v>
      </c>
      <c r="F104" s="10">
        <v>3</v>
      </c>
      <c r="G104" s="74" t="s">
        <v>107851</v>
      </c>
      <c r="H104" s="74" t="s">
        <v>211</v>
      </c>
      <c r="I104" s="59">
        <f>291000000-58290674</f>
        <v>232709326</v>
      </c>
      <c r="J104" s="59">
        <f>291000000-58290674</f>
        <v>232709326</v>
      </c>
      <c r="K104" s="2" t="s">
        <v>212</v>
      </c>
      <c r="L104" s="2" t="s">
        <v>101</v>
      </c>
      <c r="M104" s="5" t="s">
        <v>107804</v>
      </c>
      <c r="N104" s="5" t="s">
        <v>4396</v>
      </c>
      <c r="O104" s="10" t="s">
        <v>107820</v>
      </c>
      <c r="P104" s="10">
        <v>3163743056</v>
      </c>
      <c r="Q104" s="18" t="s">
        <v>107821</v>
      </c>
      <c r="R104" s="19"/>
      <c r="S104" s="42"/>
      <c r="T104" s="49"/>
      <c r="W104" s="52"/>
    </row>
    <row r="105" spans="1:23" ht="30" x14ac:dyDescent="0.25">
      <c r="A105" s="5">
        <v>80111500</v>
      </c>
      <c r="B105" s="63" t="s">
        <v>107873</v>
      </c>
      <c r="C105" s="60">
        <v>1</v>
      </c>
      <c r="D105" s="60">
        <v>1</v>
      </c>
      <c r="E105" s="10">
        <v>1</v>
      </c>
      <c r="F105" s="10">
        <v>1</v>
      </c>
      <c r="G105" s="74" t="s">
        <v>107851</v>
      </c>
      <c r="H105" s="74" t="s">
        <v>211</v>
      </c>
      <c r="I105" s="59">
        <v>85000000</v>
      </c>
      <c r="J105" s="59">
        <v>85000000</v>
      </c>
      <c r="K105" s="2" t="s">
        <v>212</v>
      </c>
      <c r="L105" s="2" t="s">
        <v>101</v>
      </c>
      <c r="M105" s="5" t="s">
        <v>107804</v>
      </c>
      <c r="N105" s="5" t="s">
        <v>4396</v>
      </c>
      <c r="O105" s="10" t="s">
        <v>107820</v>
      </c>
      <c r="P105" s="10">
        <v>3163743056</v>
      </c>
      <c r="Q105" s="18" t="s">
        <v>107821</v>
      </c>
      <c r="S105" s="42"/>
      <c r="T105" s="49"/>
      <c r="W105" s="52"/>
    </row>
    <row r="106" spans="1:23" ht="30" x14ac:dyDescent="0.25">
      <c r="A106" s="5">
        <v>80111500</v>
      </c>
      <c r="B106" s="63" t="s">
        <v>107873</v>
      </c>
      <c r="C106" s="60">
        <v>2</v>
      </c>
      <c r="D106" s="60">
        <v>2</v>
      </c>
      <c r="E106" s="10">
        <v>2</v>
      </c>
      <c r="F106" s="10">
        <v>2</v>
      </c>
      <c r="G106" s="74" t="s">
        <v>107851</v>
      </c>
      <c r="H106" s="74" t="s">
        <v>211</v>
      </c>
      <c r="I106" s="59">
        <v>170000000</v>
      </c>
      <c r="J106" s="59">
        <v>170000000</v>
      </c>
      <c r="K106" s="2" t="s">
        <v>212</v>
      </c>
      <c r="L106" s="2" t="s">
        <v>101</v>
      </c>
      <c r="M106" s="5" t="s">
        <v>107804</v>
      </c>
      <c r="N106" s="5" t="s">
        <v>4396</v>
      </c>
      <c r="O106" s="10" t="s">
        <v>107820</v>
      </c>
      <c r="P106" s="10">
        <v>3163743056</v>
      </c>
      <c r="Q106" s="18" t="s">
        <v>107821</v>
      </c>
      <c r="R106" s="19"/>
      <c r="S106" s="42"/>
      <c r="T106" s="49"/>
      <c r="W106" s="52"/>
    </row>
    <row r="107" spans="1:23" ht="30" x14ac:dyDescent="0.25">
      <c r="A107" s="5">
        <v>80111500</v>
      </c>
      <c r="B107" s="63" t="s">
        <v>107873</v>
      </c>
      <c r="C107" s="60">
        <v>4</v>
      </c>
      <c r="D107" s="60">
        <v>4</v>
      </c>
      <c r="E107" s="10">
        <v>2</v>
      </c>
      <c r="F107" s="10">
        <v>2</v>
      </c>
      <c r="G107" s="74" t="s">
        <v>107851</v>
      </c>
      <c r="H107" s="74" t="s">
        <v>211</v>
      </c>
      <c r="I107" s="59">
        <v>170000000</v>
      </c>
      <c r="J107" s="59">
        <v>170000000</v>
      </c>
      <c r="K107" s="2" t="s">
        <v>212</v>
      </c>
      <c r="L107" s="2" t="s">
        <v>101</v>
      </c>
      <c r="M107" s="5" t="s">
        <v>107804</v>
      </c>
      <c r="N107" s="5" t="s">
        <v>4396</v>
      </c>
      <c r="O107" s="10" t="s">
        <v>107820</v>
      </c>
      <c r="P107" s="10">
        <v>3163743056</v>
      </c>
      <c r="Q107" s="18" t="s">
        <v>107821</v>
      </c>
      <c r="R107" s="19"/>
      <c r="S107" s="42"/>
      <c r="T107" s="49"/>
      <c r="W107" s="52"/>
    </row>
    <row r="108" spans="1:23" ht="30" x14ac:dyDescent="0.25">
      <c r="A108" s="5">
        <v>80111500</v>
      </c>
      <c r="B108" s="63" t="s">
        <v>107873</v>
      </c>
      <c r="C108" s="60">
        <v>6</v>
      </c>
      <c r="D108" s="60">
        <v>6</v>
      </c>
      <c r="E108" s="10">
        <v>2</v>
      </c>
      <c r="F108" s="10">
        <v>2</v>
      </c>
      <c r="G108" s="74" t="s">
        <v>107851</v>
      </c>
      <c r="H108" s="74" t="s">
        <v>211</v>
      </c>
      <c r="I108" s="59">
        <v>170000000</v>
      </c>
      <c r="J108" s="59">
        <v>170000000</v>
      </c>
      <c r="K108" s="2" t="s">
        <v>212</v>
      </c>
      <c r="L108" s="2" t="s">
        <v>101</v>
      </c>
      <c r="M108" s="5" t="s">
        <v>107804</v>
      </c>
      <c r="N108" s="5" t="s">
        <v>4396</v>
      </c>
      <c r="O108" s="10" t="s">
        <v>107820</v>
      </c>
      <c r="P108" s="10">
        <v>3163743056</v>
      </c>
      <c r="Q108" s="18" t="s">
        <v>107821</v>
      </c>
      <c r="R108" s="19"/>
      <c r="S108" s="42"/>
      <c r="T108" s="49"/>
      <c r="W108" s="52"/>
    </row>
    <row r="109" spans="1:23" ht="30" x14ac:dyDescent="0.25">
      <c r="A109" s="5">
        <v>80111500</v>
      </c>
      <c r="B109" s="63" t="s">
        <v>107873</v>
      </c>
      <c r="C109" s="60">
        <v>8</v>
      </c>
      <c r="D109" s="60">
        <v>8</v>
      </c>
      <c r="E109" s="10">
        <v>2</v>
      </c>
      <c r="F109" s="10">
        <v>2</v>
      </c>
      <c r="G109" s="74" t="s">
        <v>107851</v>
      </c>
      <c r="H109" s="74" t="s">
        <v>211</v>
      </c>
      <c r="I109" s="59">
        <v>170000000</v>
      </c>
      <c r="J109" s="59">
        <v>170000000</v>
      </c>
      <c r="K109" s="2" t="s">
        <v>212</v>
      </c>
      <c r="L109" s="2" t="s">
        <v>101</v>
      </c>
      <c r="M109" s="5" t="s">
        <v>107804</v>
      </c>
      <c r="N109" s="5" t="s">
        <v>4396</v>
      </c>
      <c r="O109" s="10" t="s">
        <v>107820</v>
      </c>
      <c r="P109" s="10">
        <v>3163743056</v>
      </c>
      <c r="Q109" s="18" t="s">
        <v>107821</v>
      </c>
      <c r="R109" s="19"/>
      <c r="S109" s="42"/>
      <c r="T109" s="49"/>
      <c r="W109" s="52"/>
    </row>
    <row r="110" spans="1:23" ht="30" x14ac:dyDescent="0.25">
      <c r="A110" s="5">
        <v>80111500</v>
      </c>
      <c r="B110" s="63" t="s">
        <v>107873</v>
      </c>
      <c r="C110" s="60">
        <v>10</v>
      </c>
      <c r="D110" s="60">
        <v>10</v>
      </c>
      <c r="E110" s="10">
        <v>3</v>
      </c>
      <c r="F110" s="10">
        <v>3</v>
      </c>
      <c r="G110" s="74" t="s">
        <v>107851</v>
      </c>
      <c r="H110" s="74" t="s">
        <v>211</v>
      </c>
      <c r="I110" s="59">
        <f>255000000-58290674</f>
        <v>196709326</v>
      </c>
      <c r="J110" s="59">
        <f>255000000-58290674</f>
        <v>196709326</v>
      </c>
      <c r="K110" s="2" t="s">
        <v>212</v>
      </c>
      <c r="L110" s="2" t="s">
        <v>101</v>
      </c>
      <c r="M110" s="5" t="s">
        <v>107804</v>
      </c>
      <c r="N110" s="5" t="s">
        <v>4396</v>
      </c>
      <c r="O110" s="10" t="s">
        <v>107820</v>
      </c>
      <c r="P110" s="10">
        <v>3163743056</v>
      </c>
      <c r="Q110" s="18" t="s">
        <v>107821</v>
      </c>
      <c r="R110" s="19"/>
      <c r="S110" s="42"/>
      <c r="T110" s="49"/>
      <c r="W110" s="52"/>
    </row>
    <row r="111" spans="1:23" ht="60" x14ac:dyDescent="0.25">
      <c r="A111" s="5" t="s">
        <v>107823</v>
      </c>
      <c r="B111" s="63" t="s">
        <v>107874</v>
      </c>
      <c r="C111" s="60">
        <v>1</v>
      </c>
      <c r="D111" s="60">
        <v>1</v>
      </c>
      <c r="E111" s="10">
        <v>1</v>
      </c>
      <c r="F111" s="10">
        <v>1</v>
      </c>
      <c r="G111" s="74" t="s">
        <v>107851</v>
      </c>
      <c r="H111" s="74" t="s">
        <v>211</v>
      </c>
      <c r="I111" s="59">
        <v>60000000</v>
      </c>
      <c r="J111" s="59">
        <v>60000000</v>
      </c>
      <c r="K111" s="2" t="s">
        <v>212</v>
      </c>
      <c r="L111" s="2" t="s">
        <v>101</v>
      </c>
      <c r="M111" s="5" t="s">
        <v>107804</v>
      </c>
      <c r="N111" s="5" t="s">
        <v>4396</v>
      </c>
      <c r="O111" s="10" t="s">
        <v>107820</v>
      </c>
      <c r="P111" s="10">
        <v>3163743056</v>
      </c>
      <c r="Q111" s="18" t="s">
        <v>107821</v>
      </c>
      <c r="S111" s="42"/>
      <c r="T111" s="49"/>
      <c r="W111" s="52"/>
    </row>
    <row r="112" spans="1:23" ht="60" x14ac:dyDescent="0.25">
      <c r="A112" s="5" t="s">
        <v>107823</v>
      </c>
      <c r="B112" s="63" t="s">
        <v>107874</v>
      </c>
      <c r="C112" s="60">
        <v>2</v>
      </c>
      <c r="D112" s="60">
        <v>2</v>
      </c>
      <c r="E112" s="10">
        <v>2</v>
      </c>
      <c r="F112" s="10">
        <v>2</v>
      </c>
      <c r="G112" s="74" t="s">
        <v>107851</v>
      </c>
      <c r="H112" s="74" t="s">
        <v>211</v>
      </c>
      <c r="I112" s="59">
        <v>120000000</v>
      </c>
      <c r="J112" s="59">
        <v>120000000</v>
      </c>
      <c r="K112" s="2" t="s">
        <v>212</v>
      </c>
      <c r="L112" s="2" t="s">
        <v>101</v>
      </c>
      <c r="M112" s="5" t="s">
        <v>107804</v>
      </c>
      <c r="N112" s="5" t="s">
        <v>4396</v>
      </c>
      <c r="O112" s="10" t="s">
        <v>107820</v>
      </c>
      <c r="P112" s="10">
        <v>3163743056</v>
      </c>
      <c r="Q112" s="18" t="s">
        <v>107821</v>
      </c>
      <c r="R112" s="19"/>
      <c r="S112" s="42"/>
      <c r="T112" s="49"/>
      <c r="W112" s="52"/>
    </row>
    <row r="113" spans="1:23" ht="60" x14ac:dyDescent="0.25">
      <c r="A113" s="5" t="s">
        <v>107823</v>
      </c>
      <c r="B113" s="63" t="s">
        <v>107874</v>
      </c>
      <c r="C113" s="60">
        <v>4</v>
      </c>
      <c r="D113" s="60">
        <v>4</v>
      </c>
      <c r="E113" s="10">
        <v>2</v>
      </c>
      <c r="F113" s="10">
        <v>2</v>
      </c>
      <c r="G113" s="74" t="s">
        <v>107851</v>
      </c>
      <c r="H113" s="74" t="s">
        <v>211</v>
      </c>
      <c r="I113" s="59">
        <v>120000000</v>
      </c>
      <c r="J113" s="59">
        <v>120000000</v>
      </c>
      <c r="K113" s="2" t="s">
        <v>212</v>
      </c>
      <c r="L113" s="2" t="s">
        <v>101</v>
      </c>
      <c r="M113" s="5" t="s">
        <v>107804</v>
      </c>
      <c r="N113" s="5" t="s">
        <v>4396</v>
      </c>
      <c r="O113" s="10" t="s">
        <v>107820</v>
      </c>
      <c r="P113" s="10">
        <v>3163743056</v>
      </c>
      <c r="Q113" s="18" t="s">
        <v>107821</v>
      </c>
      <c r="R113" s="19"/>
      <c r="S113" s="42"/>
      <c r="T113" s="49"/>
      <c r="W113" s="52"/>
    </row>
    <row r="114" spans="1:23" ht="60" x14ac:dyDescent="0.25">
      <c r="A114" s="5" t="s">
        <v>107823</v>
      </c>
      <c r="B114" s="63" t="s">
        <v>107874</v>
      </c>
      <c r="C114" s="60">
        <v>6</v>
      </c>
      <c r="D114" s="60">
        <v>6</v>
      </c>
      <c r="E114" s="10">
        <v>2</v>
      </c>
      <c r="F114" s="10">
        <v>2</v>
      </c>
      <c r="G114" s="74" t="s">
        <v>107851</v>
      </c>
      <c r="H114" s="74" t="s">
        <v>211</v>
      </c>
      <c r="I114" s="59">
        <v>120000000</v>
      </c>
      <c r="J114" s="59">
        <v>120000000</v>
      </c>
      <c r="K114" s="2" t="s">
        <v>212</v>
      </c>
      <c r="L114" s="2" t="s">
        <v>101</v>
      </c>
      <c r="M114" s="5" t="s">
        <v>107804</v>
      </c>
      <c r="N114" s="5" t="s">
        <v>4396</v>
      </c>
      <c r="O114" s="10" t="s">
        <v>107820</v>
      </c>
      <c r="P114" s="10">
        <v>3163743056</v>
      </c>
      <c r="Q114" s="18" t="s">
        <v>107821</v>
      </c>
      <c r="R114" s="19"/>
      <c r="S114" s="42"/>
      <c r="T114" s="49"/>
      <c r="W114" s="52"/>
    </row>
    <row r="115" spans="1:23" ht="60" x14ac:dyDescent="0.25">
      <c r="A115" s="5" t="s">
        <v>107823</v>
      </c>
      <c r="B115" s="63" t="s">
        <v>107874</v>
      </c>
      <c r="C115" s="60">
        <v>8</v>
      </c>
      <c r="D115" s="60">
        <v>8</v>
      </c>
      <c r="E115" s="10">
        <v>2</v>
      </c>
      <c r="F115" s="10">
        <v>2</v>
      </c>
      <c r="G115" s="74" t="s">
        <v>107851</v>
      </c>
      <c r="H115" s="74" t="s">
        <v>211</v>
      </c>
      <c r="I115" s="59">
        <v>120000000</v>
      </c>
      <c r="J115" s="59">
        <v>120000000</v>
      </c>
      <c r="K115" s="2" t="s">
        <v>212</v>
      </c>
      <c r="L115" s="2" t="s">
        <v>101</v>
      </c>
      <c r="M115" s="5" t="s">
        <v>107804</v>
      </c>
      <c r="N115" s="5" t="s">
        <v>4396</v>
      </c>
      <c r="O115" s="10" t="s">
        <v>107820</v>
      </c>
      <c r="P115" s="10">
        <v>3163743056</v>
      </c>
      <c r="Q115" s="18" t="s">
        <v>107821</v>
      </c>
      <c r="R115" s="19"/>
      <c r="S115" s="42"/>
      <c r="T115" s="49"/>
      <c r="W115" s="52"/>
    </row>
    <row r="116" spans="1:23" ht="60" x14ac:dyDescent="0.25">
      <c r="A116" s="5" t="s">
        <v>107823</v>
      </c>
      <c r="B116" s="63" t="s">
        <v>107874</v>
      </c>
      <c r="C116" s="60">
        <v>10</v>
      </c>
      <c r="D116" s="60">
        <v>10</v>
      </c>
      <c r="E116" s="10">
        <v>3</v>
      </c>
      <c r="F116" s="10">
        <v>3</v>
      </c>
      <c r="G116" s="74" t="s">
        <v>107851</v>
      </c>
      <c r="H116" s="74" t="s">
        <v>211</v>
      </c>
      <c r="I116" s="59">
        <v>180000000</v>
      </c>
      <c r="J116" s="59">
        <v>180000000</v>
      </c>
      <c r="K116" s="2" t="s">
        <v>212</v>
      </c>
      <c r="L116" s="2" t="s">
        <v>101</v>
      </c>
      <c r="M116" s="5" t="s">
        <v>107804</v>
      </c>
      <c r="N116" s="5" t="s">
        <v>4396</v>
      </c>
      <c r="O116" s="10" t="s">
        <v>107820</v>
      </c>
      <c r="P116" s="10">
        <v>3163743056</v>
      </c>
      <c r="Q116" s="18" t="s">
        <v>107821</v>
      </c>
      <c r="R116" s="19"/>
      <c r="S116" s="42"/>
      <c r="T116" s="49"/>
      <c r="W116" s="52"/>
    </row>
    <row r="117" spans="1:23" ht="60" x14ac:dyDescent="0.25">
      <c r="A117" s="5" t="s">
        <v>107824</v>
      </c>
      <c r="B117" s="63" t="s">
        <v>107875</v>
      </c>
      <c r="C117" s="60">
        <v>1</v>
      </c>
      <c r="D117" s="60">
        <v>1</v>
      </c>
      <c r="E117" s="10">
        <v>1</v>
      </c>
      <c r="F117" s="10">
        <v>1</v>
      </c>
      <c r="G117" s="74" t="s">
        <v>107851</v>
      </c>
      <c r="H117" s="74" t="s">
        <v>211</v>
      </c>
      <c r="I117" s="59">
        <v>100000000</v>
      </c>
      <c r="J117" s="59">
        <v>100000000</v>
      </c>
      <c r="K117" s="2" t="s">
        <v>212</v>
      </c>
      <c r="L117" s="2" t="s">
        <v>101</v>
      </c>
      <c r="M117" s="5" t="s">
        <v>107804</v>
      </c>
      <c r="N117" s="5" t="s">
        <v>4396</v>
      </c>
      <c r="O117" s="10" t="s">
        <v>107820</v>
      </c>
      <c r="P117" s="10">
        <v>3163743056</v>
      </c>
      <c r="Q117" s="18" t="s">
        <v>107821</v>
      </c>
      <c r="S117" s="42"/>
      <c r="T117" s="49"/>
      <c r="W117" s="52"/>
    </row>
    <row r="118" spans="1:23" ht="60" x14ac:dyDescent="0.25">
      <c r="A118" s="5" t="s">
        <v>107824</v>
      </c>
      <c r="B118" s="63" t="s">
        <v>107875</v>
      </c>
      <c r="C118" s="60">
        <v>2</v>
      </c>
      <c r="D118" s="60">
        <v>2</v>
      </c>
      <c r="E118" s="10">
        <v>2</v>
      </c>
      <c r="F118" s="10">
        <v>2</v>
      </c>
      <c r="G118" s="74" t="s">
        <v>107851</v>
      </c>
      <c r="H118" s="74" t="s">
        <v>211</v>
      </c>
      <c r="I118" s="59">
        <v>200000000</v>
      </c>
      <c r="J118" s="59">
        <v>200000000</v>
      </c>
      <c r="K118" s="2" t="s">
        <v>212</v>
      </c>
      <c r="L118" s="2" t="s">
        <v>101</v>
      </c>
      <c r="M118" s="5" t="s">
        <v>107804</v>
      </c>
      <c r="N118" s="5" t="s">
        <v>4396</v>
      </c>
      <c r="O118" s="10" t="s">
        <v>107820</v>
      </c>
      <c r="P118" s="10">
        <v>3163743056</v>
      </c>
      <c r="Q118" s="18" t="s">
        <v>107821</v>
      </c>
      <c r="R118" s="19"/>
      <c r="S118" s="42"/>
      <c r="T118" s="49"/>
      <c r="W118" s="52"/>
    </row>
    <row r="119" spans="1:23" ht="60" x14ac:dyDescent="0.25">
      <c r="A119" s="5" t="s">
        <v>107824</v>
      </c>
      <c r="B119" s="63" t="s">
        <v>107875</v>
      </c>
      <c r="C119" s="60">
        <v>4</v>
      </c>
      <c r="D119" s="60">
        <v>4</v>
      </c>
      <c r="E119" s="10">
        <v>2</v>
      </c>
      <c r="F119" s="10">
        <v>2</v>
      </c>
      <c r="G119" s="74" t="s">
        <v>107851</v>
      </c>
      <c r="H119" s="74" t="s">
        <v>211</v>
      </c>
      <c r="I119" s="59">
        <v>200000000</v>
      </c>
      <c r="J119" s="59">
        <v>200000000</v>
      </c>
      <c r="K119" s="2" t="s">
        <v>212</v>
      </c>
      <c r="L119" s="2" t="s">
        <v>101</v>
      </c>
      <c r="M119" s="5" t="s">
        <v>107804</v>
      </c>
      <c r="N119" s="5" t="s">
        <v>4396</v>
      </c>
      <c r="O119" s="10" t="s">
        <v>107820</v>
      </c>
      <c r="P119" s="10">
        <v>3163743056</v>
      </c>
      <c r="Q119" s="18" t="s">
        <v>107821</v>
      </c>
      <c r="R119" s="19"/>
      <c r="S119" s="42"/>
      <c r="T119" s="49"/>
      <c r="W119" s="52"/>
    </row>
    <row r="120" spans="1:23" ht="60" x14ac:dyDescent="0.25">
      <c r="A120" s="5" t="s">
        <v>107824</v>
      </c>
      <c r="B120" s="63" t="s">
        <v>107875</v>
      </c>
      <c r="C120" s="60">
        <v>6</v>
      </c>
      <c r="D120" s="60">
        <v>6</v>
      </c>
      <c r="E120" s="10">
        <v>2</v>
      </c>
      <c r="F120" s="10">
        <v>2</v>
      </c>
      <c r="G120" s="74" t="s">
        <v>107851</v>
      </c>
      <c r="H120" s="74" t="s">
        <v>211</v>
      </c>
      <c r="I120" s="59">
        <v>200000000</v>
      </c>
      <c r="J120" s="59">
        <v>200000000</v>
      </c>
      <c r="K120" s="2" t="s">
        <v>212</v>
      </c>
      <c r="L120" s="2" t="s">
        <v>101</v>
      </c>
      <c r="M120" s="5" t="s">
        <v>107804</v>
      </c>
      <c r="N120" s="5" t="s">
        <v>4396</v>
      </c>
      <c r="O120" s="10" t="s">
        <v>107820</v>
      </c>
      <c r="P120" s="10">
        <v>3163743056</v>
      </c>
      <c r="Q120" s="18" t="s">
        <v>107821</v>
      </c>
      <c r="R120" s="19"/>
      <c r="S120" s="42"/>
      <c r="T120" s="49"/>
      <c r="W120" s="52"/>
    </row>
    <row r="121" spans="1:23" ht="60" x14ac:dyDescent="0.25">
      <c r="A121" s="5" t="s">
        <v>107824</v>
      </c>
      <c r="B121" s="63" t="s">
        <v>107875</v>
      </c>
      <c r="C121" s="60">
        <v>8</v>
      </c>
      <c r="D121" s="60">
        <v>8</v>
      </c>
      <c r="E121" s="10">
        <v>2</v>
      </c>
      <c r="F121" s="10">
        <v>2</v>
      </c>
      <c r="G121" s="74" t="s">
        <v>107851</v>
      </c>
      <c r="H121" s="74" t="s">
        <v>211</v>
      </c>
      <c r="I121" s="59">
        <v>200000000</v>
      </c>
      <c r="J121" s="59">
        <v>200000000</v>
      </c>
      <c r="K121" s="2" t="s">
        <v>212</v>
      </c>
      <c r="L121" s="2" t="s">
        <v>101</v>
      </c>
      <c r="M121" s="5" t="s">
        <v>107804</v>
      </c>
      <c r="N121" s="5" t="s">
        <v>4396</v>
      </c>
      <c r="O121" s="10" t="s">
        <v>107820</v>
      </c>
      <c r="P121" s="10">
        <v>3163743056</v>
      </c>
      <c r="Q121" s="18" t="s">
        <v>107821</v>
      </c>
      <c r="R121" s="19"/>
      <c r="S121" s="42"/>
      <c r="T121" s="49"/>
      <c r="W121" s="52"/>
    </row>
    <row r="122" spans="1:23" ht="60" x14ac:dyDescent="0.25">
      <c r="A122" s="5" t="s">
        <v>107824</v>
      </c>
      <c r="B122" s="63" t="s">
        <v>107875</v>
      </c>
      <c r="C122" s="60">
        <v>10</v>
      </c>
      <c r="D122" s="60">
        <v>10</v>
      </c>
      <c r="E122" s="10">
        <v>3</v>
      </c>
      <c r="F122" s="10">
        <v>3</v>
      </c>
      <c r="G122" s="74" t="s">
        <v>107851</v>
      </c>
      <c r="H122" s="74" t="s">
        <v>211</v>
      </c>
      <c r="I122" s="59">
        <f>300000000-58290674</f>
        <v>241709326</v>
      </c>
      <c r="J122" s="59">
        <f>300000000-58290674</f>
        <v>241709326</v>
      </c>
      <c r="K122" s="2" t="s">
        <v>212</v>
      </c>
      <c r="L122" s="2" t="s">
        <v>101</v>
      </c>
      <c r="M122" s="5" t="s">
        <v>107804</v>
      </c>
      <c r="N122" s="5" t="s">
        <v>4396</v>
      </c>
      <c r="O122" s="10" t="s">
        <v>107820</v>
      </c>
      <c r="P122" s="10">
        <v>3163743056</v>
      </c>
      <c r="Q122" s="18" t="s">
        <v>107821</v>
      </c>
      <c r="R122" s="19"/>
      <c r="S122" s="42"/>
      <c r="T122" s="49"/>
      <c r="W122" s="52"/>
    </row>
    <row r="123" spans="1:23" ht="105" x14ac:dyDescent="0.25">
      <c r="A123" s="5" t="s">
        <v>107825</v>
      </c>
      <c r="B123" s="63" t="s">
        <v>107876</v>
      </c>
      <c r="C123" s="60">
        <v>1</v>
      </c>
      <c r="D123" s="60">
        <v>1</v>
      </c>
      <c r="E123" s="10">
        <v>1</v>
      </c>
      <c r="F123" s="10">
        <v>1</v>
      </c>
      <c r="G123" s="74" t="s">
        <v>107851</v>
      </c>
      <c r="H123" s="74" t="s">
        <v>211</v>
      </c>
      <c r="I123" s="59">
        <v>113000000</v>
      </c>
      <c r="J123" s="59">
        <v>113000000</v>
      </c>
      <c r="K123" s="2" t="s">
        <v>212</v>
      </c>
      <c r="L123" s="2" t="s">
        <v>101</v>
      </c>
      <c r="M123" s="5" t="s">
        <v>107804</v>
      </c>
      <c r="N123" s="5" t="s">
        <v>4396</v>
      </c>
      <c r="O123" s="10" t="s">
        <v>107820</v>
      </c>
      <c r="P123" s="10">
        <v>3163743056</v>
      </c>
      <c r="Q123" s="18" t="s">
        <v>107821</v>
      </c>
      <c r="S123" s="42"/>
      <c r="T123" s="49"/>
      <c r="W123" s="52"/>
    </row>
    <row r="124" spans="1:23" ht="105" x14ac:dyDescent="0.25">
      <c r="A124" s="5" t="s">
        <v>107825</v>
      </c>
      <c r="B124" s="63" t="s">
        <v>107876</v>
      </c>
      <c r="C124" s="60">
        <v>2</v>
      </c>
      <c r="D124" s="60">
        <v>2</v>
      </c>
      <c r="E124" s="10">
        <v>2</v>
      </c>
      <c r="F124" s="10">
        <v>2</v>
      </c>
      <c r="G124" s="74" t="s">
        <v>107851</v>
      </c>
      <c r="H124" s="74" t="s">
        <v>211</v>
      </c>
      <c r="I124" s="59">
        <v>226000000</v>
      </c>
      <c r="J124" s="59">
        <v>226000000</v>
      </c>
      <c r="K124" s="2" t="s">
        <v>212</v>
      </c>
      <c r="L124" s="2" t="s">
        <v>101</v>
      </c>
      <c r="M124" s="5" t="s">
        <v>107804</v>
      </c>
      <c r="N124" s="5" t="s">
        <v>4396</v>
      </c>
      <c r="O124" s="10" t="s">
        <v>107820</v>
      </c>
      <c r="P124" s="10">
        <v>3163743056</v>
      </c>
      <c r="Q124" s="18" t="s">
        <v>107821</v>
      </c>
      <c r="R124" s="19"/>
      <c r="S124" s="42"/>
      <c r="T124" s="49"/>
      <c r="W124" s="52"/>
    </row>
    <row r="125" spans="1:23" ht="105" x14ac:dyDescent="0.25">
      <c r="A125" s="5" t="s">
        <v>107825</v>
      </c>
      <c r="B125" s="63" t="s">
        <v>107876</v>
      </c>
      <c r="C125" s="60">
        <v>4</v>
      </c>
      <c r="D125" s="60">
        <v>4</v>
      </c>
      <c r="E125" s="10">
        <v>2</v>
      </c>
      <c r="F125" s="10">
        <v>2</v>
      </c>
      <c r="G125" s="74" t="s">
        <v>107851</v>
      </c>
      <c r="H125" s="74" t="s">
        <v>211</v>
      </c>
      <c r="I125" s="59">
        <v>226000000</v>
      </c>
      <c r="J125" s="59">
        <v>226000000</v>
      </c>
      <c r="K125" s="2" t="s">
        <v>212</v>
      </c>
      <c r="L125" s="2" t="s">
        <v>101</v>
      </c>
      <c r="M125" s="5" t="s">
        <v>107804</v>
      </c>
      <c r="N125" s="5" t="s">
        <v>4396</v>
      </c>
      <c r="O125" s="10" t="s">
        <v>107820</v>
      </c>
      <c r="P125" s="10">
        <v>3163743056</v>
      </c>
      <c r="Q125" s="18" t="s">
        <v>107821</v>
      </c>
      <c r="R125" s="19"/>
      <c r="S125" s="42"/>
      <c r="T125" s="49"/>
      <c r="W125" s="52"/>
    </row>
    <row r="126" spans="1:23" ht="105" x14ac:dyDescent="0.25">
      <c r="A126" s="5" t="s">
        <v>107825</v>
      </c>
      <c r="B126" s="63" t="s">
        <v>107876</v>
      </c>
      <c r="C126" s="60">
        <v>6</v>
      </c>
      <c r="D126" s="60">
        <v>6</v>
      </c>
      <c r="E126" s="10">
        <v>2</v>
      </c>
      <c r="F126" s="10">
        <v>2</v>
      </c>
      <c r="G126" s="74" t="s">
        <v>107851</v>
      </c>
      <c r="H126" s="74" t="s">
        <v>211</v>
      </c>
      <c r="I126" s="59">
        <v>226000000</v>
      </c>
      <c r="J126" s="59">
        <v>226000000</v>
      </c>
      <c r="K126" s="2" t="s">
        <v>212</v>
      </c>
      <c r="L126" s="2" t="s">
        <v>101</v>
      </c>
      <c r="M126" s="5" t="s">
        <v>107804</v>
      </c>
      <c r="N126" s="5" t="s">
        <v>4396</v>
      </c>
      <c r="O126" s="10" t="s">
        <v>107820</v>
      </c>
      <c r="P126" s="10">
        <v>3163743056</v>
      </c>
      <c r="Q126" s="18" t="s">
        <v>107821</v>
      </c>
      <c r="R126" s="19"/>
      <c r="S126" s="42"/>
      <c r="T126" s="49"/>
      <c r="W126" s="52"/>
    </row>
    <row r="127" spans="1:23" ht="105" x14ac:dyDescent="0.25">
      <c r="A127" s="5" t="s">
        <v>107825</v>
      </c>
      <c r="B127" s="63" t="s">
        <v>107876</v>
      </c>
      <c r="C127" s="60">
        <v>8</v>
      </c>
      <c r="D127" s="60">
        <v>8</v>
      </c>
      <c r="E127" s="10">
        <v>2</v>
      </c>
      <c r="F127" s="10">
        <v>2</v>
      </c>
      <c r="G127" s="74" t="s">
        <v>107851</v>
      </c>
      <c r="H127" s="74" t="s">
        <v>211</v>
      </c>
      <c r="I127" s="59">
        <v>226000000</v>
      </c>
      <c r="J127" s="59">
        <v>226000000</v>
      </c>
      <c r="K127" s="2" t="s">
        <v>212</v>
      </c>
      <c r="L127" s="2" t="s">
        <v>101</v>
      </c>
      <c r="M127" s="5" t="s">
        <v>107804</v>
      </c>
      <c r="N127" s="5" t="s">
        <v>4396</v>
      </c>
      <c r="O127" s="10" t="s">
        <v>107820</v>
      </c>
      <c r="P127" s="10">
        <v>3163743056</v>
      </c>
      <c r="Q127" s="18" t="s">
        <v>107821</v>
      </c>
      <c r="R127" s="19"/>
      <c r="S127" s="42"/>
      <c r="T127" s="49"/>
      <c r="W127" s="52"/>
    </row>
    <row r="128" spans="1:23" ht="105" x14ac:dyDescent="0.25">
      <c r="A128" s="5" t="s">
        <v>107825</v>
      </c>
      <c r="B128" s="63" t="s">
        <v>107876</v>
      </c>
      <c r="C128" s="60">
        <v>10</v>
      </c>
      <c r="D128" s="60">
        <v>10</v>
      </c>
      <c r="E128" s="10">
        <v>3</v>
      </c>
      <c r="F128" s="10">
        <v>3</v>
      </c>
      <c r="G128" s="74" t="s">
        <v>107851</v>
      </c>
      <c r="H128" s="74" t="s">
        <v>211</v>
      </c>
      <c r="I128" s="59">
        <f>339000000-56505407</f>
        <v>282494593</v>
      </c>
      <c r="J128" s="59">
        <f>339000000-56505407</f>
        <v>282494593</v>
      </c>
      <c r="K128" s="2" t="s">
        <v>212</v>
      </c>
      <c r="L128" s="2" t="s">
        <v>101</v>
      </c>
      <c r="M128" s="5" t="s">
        <v>107804</v>
      </c>
      <c r="N128" s="5" t="s">
        <v>4396</v>
      </c>
      <c r="O128" s="10" t="s">
        <v>107820</v>
      </c>
      <c r="P128" s="10">
        <v>3163743056</v>
      </c>
      <c r="Q128" s="18" t="s">
        <v>107821</v>
      </c>
      <c r="R128" s="19"/>
      <c r="S128" s="42"/>
      <c r="T128" s="49"/>
      <c r="W128" s="52"/>
    </row>
    <row r="129" spans="1:23" ht="60" x14ac:dyDescent="0.25">
      <c r="A129" s="5">
        <v>85122200</v>
      </c>
      <c r="B129" s="63" t="s">
        <v>107877</v>
      </c>
      <c r="C129" s="60">
        <v>1</v>
      </c>
      <c r="D129" s="60">
        <v>1</v>
      </c>
      <c r="E129" s="10">
        <v>1</v>
      </c>
      <c r="F129" s="10">
        <v>1</v>
      </c>
      <c r="G129" s="74" t="s">
        <v>107851</v>
      </c>
      <c r="H129" s="74" t="s">
        <v>211</v>
      </c>
      <c r="I129" s="59">
        <v>77000000</v>
      </c>
      <c r="J129" s="59">
        <v>77000000</v>
      </c>
      <c r="K129" s="2" t="s">
        <v>212</v>
      </c>
      <c r="L129" s="2" t="s">
        <v>101</v>
      </c>
      <c r="M129" s="5" t="s">
        <v>107804</v>
      </c>
      <c r="N129" s="5" t="s">
        <v>4396</v>
      </c>
      <c r="O129" s="10" t="s">
        <v>107820</v>
      </c>
      <c r="P129" s="10">
        <v>3163743056</v>
      </c>
      <c r="Q129" s="18" t="s">
        <v>107821</v>
      </c>
      <c r="S129" s="42"/>
      <c r="T129" s="49"/>
      <c r="W129" s="52"/>
    </row>
    <row r="130" spans="1:23" ht="60" x14ac:dyDescent="0.25">
      <c r="A130" s="5">
        <v>85122200</v>
      </c>
      <c r="B130" s="63" t="s">
        <v>107877</v>
      </c>
      <c r="C130" s="60">
        <v>2</v>
      </c>
      <c r="D130" s="60">
        <v>2</v>
      </c>
      <c r="E130" s="10">
        <v>2</v>
      </c>
      <c r="F130" s="10">
        <v>2</v>
      </c>
      <c r="G130" s="74" t="s">
        <v>107851</v>
      </c>
      <c r="H130" s="74" t="s">
        <v>211</v>
      </c>
      <c r="I130" s="59">
        <v>154000000</v>
      </c>
      <c r="J130" s="59">
        <v>154000000</v>
      </c>
      <c r="K130" s="2" t="s">
        <v>212</v>
      </c>
      <c r="L130" s="2" t="s">
        <v>101</v>
      </c>
      <c r="M130" s="5" t="s">
        <v>107804</v>
      </c>
      <c r="N130" s="5" t="s">
        <v>4396</v>
      </c>
      <c r="O130" s="10" t="s">
        <v>107820</v>
      </c>
      <c r="P130" s="10">
        <v>3163743056</v>
      </c>
      <c r="Q130" s="18" t="s">
        <v>107821</v>
      </c>
      <c r="R130" s="19"/>
      <c r="S130" s="42"/>
      <c r="T130" s="49"/>
      <c r="W130" s="52"/>
    </row>
    <row r="131" spans="1:23" ht="60" x14ac:dyDescent="0.25">
      <c r="A131" s="5">
        <v>85122200</v>
      </c>
      <c r="B131" s="63" t="s">
        <v>107877</v>
      </c>
      <c r="C131" s="60">
        <v>4</v>
      </c>
      <c r="D131" s="60">
        <v>4</v>
      </c>
      <c r="E131" s="10">
        <v>2</v>
      </c>
      <c r="F131" s="10">
        <v>2</v>
      </c>
      <c r="G131" s="74" t="s">
        <v>107851</v>
      </c>
      <c r="H131" s="74" t="s">
        <v>211</v>
      </c>
      <c r="I131" s="59">
        <v>154000000</v>
      </c>
      <c r="J131" s="59">
        <v>154000000</v>
      </c>
      <c r="K131" s="2" t="s">
        <v>212</v>
      </c>
      <c r="L131" s="2" t="s">
        <v>101</v>
      </c>
      <c r="M131" s="5" t="s">
        <v>107804</v>
      </c>
      <c r="N131" s="5" t="s">
        <v>4396</v>
      </c>
      <c r="O131" s="10" t="s">
        <v>107820</v>
      </c>
      <c r="P131" s="10">
        <v>3163743056</v>
      </c>
      <c r="Q131" s="18" t="s">
        <v>107821</v>
      </c>
      <c r="R131" s="19"/>
      <c r="S131" s="42"/>
      <c r="T131" s="49"/>
      <c r="W131" s="52"/>
    </row>
    <row r="132" spans="1:23" ht="60" x14ac:dyDescent="0.25">
      <c r="A132" s="5">
        <v>85122200</v>
      </c>
      <c r="B132" s="63" t="s">
        <v>107877</v>
      </c>
      <c r="C132" s="60">
        <v>6</v>
      </c>
      <c r="D132" s="60">
        <v>6</v>
      </c>
      <c r="E132" s="10">
        <v>2</v>
      </c>
      <c r="F132" s="10">
        <v>2</v>
      </c>
      <c r="G132" s="74" t="s">
        <v>107851</v>
      </c>
      <c r="H132" s="74" t="s">
        <v>211</v>
      </c>
      <c r="I132" s="59">
        <v>154000000</v>
      </c>
      <c r="J132" s="59">
        <v>154000000</v>
      </c>
      <c r="K132" s="2" t="s">
        <v>212</v>
      </c>
      <c r="L132" s="2" t="s">
        <v>101</v>
      </c>
      <c r="M132" s="5" t="s">
        <v>107804</v>
      </c>
      <c r="N132" s="5" t="s">
        <v>4396</v>
      </c>
      <c r="O132" s="10" t="s">
        <v>107820</v>
      </c>
      <c r="P132" s="10">
        <v>3163743056</v>
      </c>
      <c r="Q132" s="18" t="s">
        <v>107821</v>
      </c>
      <c r="R132" s="19"/>
      <c r="S132" s="42"/>
      <c r="T132" s="49"/>
      <c r="W132" s="52"/>
    </row>
    <row r="133" spans="1:23" ht="60" x14ac:dyDescent="0.25">
      <c r="A133" s="5">
        <v>85122200</v>
      </c>
      <c r="B133" s="63" t="s">
        <v>107877</v>
      </c>
      <c r="C133" s="60">
        <v>8</v>
      </c>
      <c r="D133" s="60">
        <v>8</v>
      </c>
      <c r="E133" s="10">
        <v>2</v>
      </c>
      <c r="F133" s="10">
        <v>2</v>
      </c>
      <c r="G133" s="74" t="s">
        <v>107851</v>
      </c>
      <c r="H133" s="74" t="s">
        <v>211</v>
      </c>
      <c r="I133" s="59">
        <v>154000000</v>
      </c>
      <c r="J133" s="59">
        <v>154000000</v>
      </c>
      <c r="K133" s="2" t="s">
        <v>212</v>
      </c>
      <c r="L133" s="2" t="s">
        <v>101</v>
      </c>
      <c r="M133" s="5" t="s">
        <v>107804</v>
      </c>
      <c r="N133" s="5" t="s">
        <v>4396</v>
      </c>
      <c r="O133" s="10" t="s">
        <v>107820</v>
      </c>
      <c r="P133" s="10">
        <v>3163743056</v>
      </c>
      <c r="Q133" s="18" t="s">
        <v>107821</v>
      </c>
      <c r="R133" s="19"/>
      <c r="S133" s="42"/>
      <c r="T133" s="49"/>
      <c r="W133" s="52"/>
    </row>
    <row r="134" spans="1:23" ht="60" x14ac:dyDescent="0.25">
      <c r="A134" s="5">
        <v>85122200</v>
      </c>
      <c r="B134" s="63" t="s">
        <v>107877</v>
      </c>
      <c r="C134" s="60">
        <v>10</v>
      </c>
      <c r="D134" s="60">
        <v>10</v>
      </c>
      <c r="E134" s="10">
        <v>3</v>
      </c>
      <c r="F134" s="10">
        <v>3</v>
      </c>
      <c r="G134" s="74" t="s">
        <v>107851</v>
      </c>
      <c r="H134" s="74" t="s">
        <v>211</v>
      </c>
      <c r="I134" s="59">
        <f>231000000-58290674</f>
        <v>172709326</v>
      </c>
      <c r="J134" s="59">
        <f>231000000-58290674</f>
        <v>172709326</v>
      </c>
      <c r="K134" s="2" t="s">
        <v>212</v>
      </c>
      <c r="L134" s="2" t="s">
        <v>101</v>
      </c>
      <c r="M134" s="5" t="s">
        <v>107804</v>
      </c>
      <c r="N134" s="5" t="s">
        <v>4396</v>
      </c>
      <c r="O134" s="10" t="s">
        <v>107820</v>
      </c>
      <c r="P134" s="10">
        <v>3163743056</v>
      </c>
      <c r="Q134" s="18" t="s">
        <v>107821</v>
      </c>
      <c r="R134" s="19"/>
      <c r="S134" s="42"/>
      <c r="T134" s="49"/>
      <c r="W134" s="52"/>
    </row>
    <row r="135" spans="1:23" ht="60" x14ac:dyDescent="0.25">
      <c r="A135" s="5">
        <v>85122200</v>
      </c>
      <c r="B135" s="63" t="s">
        <v>107878</v>
      </c>
      <c r="C135" s="60">
        <v>1</v>
      </c>
      <c r="D135" s="60">
        <v>1</v>
      </c>
      <c r="E135" s="10">
        <v>1</v>
      </c>
      <c r="F135" s="10">
        <v>1</v>
      </c>
      <c r="G135" s="74" t="s">
        <v>107851</v>
      </c>
      <c r="H135" s="74" t="s">
        <v>211</v>
      </c>
      <c r="I135" s="59">
        <v>90000000</v>
      </c>
      <c r="J135" s="59">
        <v>90000000</v>
      </c>
      <c r="K135" s="2" t="s">
        <v>212</v>
      </c>
      <c r="L135" s="2" t="s">
        <v>101</v>
      </c>
      <c r="M135" s="5" t="s">
        <v>107804</v>
      </c>
      <c r="N135" s="5" t="s">
        <v>4396</v>
      </c>
      <c r="O135" s="10" t="s">
        <v>107820</v>
      </c>
      <c r="P135" s="10">
        <v>3163743056</v>
      </c>
      <c r="Q135" s="18" t="s">
        <v>107821</v>
      </c>
      <c r="S135" s="42"/>
      <c r="T135" s="49"/>
      <c r="W135" s="52"/>
    </row>
    <row r="136" spans="1:23" ht="60" x14ac:dyDescent="0.25">
      <c r="A136" s="5">
        <v>85122200</v>
      </c>
      <c r="B136" s="63" t="s">
        <v>107878</v>
      </c>
      <c r="C136" s="60">
        <v>2</v>
      </c>
      <c r="D136" s="60">
        <v>2</v>
      </c>
      <c r="E136" s="10">
        <v>2</v>
      </c>
      <c r="F136" s="10">
        <v>2</v>
      </c>
      <c r="G136" s="74" t="s">
        <v>107851</v>
      </c>
      <c r="H136" s="74" t="s">
        <v>211</v>
      </c>
      <c r="I136" s="59">
        <v>180000000</v>
      </c>
      <c r="J136" s="59">
        <v>180000000</v>
      </c>
      <c r="K136" s="2" t="s">
        <v>212</v>
      </c>
      <c r="L136" s="2" t="s">
        <v>101</v>
      </c>
      <c r="M136" s="5" t="s">
        <v>107804</v>
      </c>
      <c r="N136" s="5" t="s">
        <v>4396</v>
      </c>
      <c r="O136" s="10" t="s">
        <v>107820</v>
      </c>
      <c r="P136" s="10">
        <v>3163743056</v>
      </c>
      <c r="Q136" s="18" t="s">
        <v>107821</v>
      </c>
      <c r="R136" s="19"/>
      <c r="S136" s="42"/>
      <c r="T136" s="49"/>
      <c r="W136" s="52"/>
    </row>
    <row r="137" spans="1:23" ht="60" x14ac:dyDescent="0.25">
      <c r="A137" s="5">
        <v>85122200</v>
      </c>
      <c r="B137" s="63" t="s">
        <v>107878</v>
      </c>
      <c r="C137" s="60">
        <v>4</v>
      </c>
      <c r="D137" s="60">
        <v>4</v>
      </c>
      <c r="E137" s="10">
        <v>2</v>
      </c>
      <c r="F137" s="10">
        <v>2</v>
      </c>
      <c r="G137" s="74" t="s">
        <v>107851</v>
      </c>
      <c r="H137" s="74" t="s">
        <v>211</v>
      </c>
      <c r="I137" s="59">
        <v>180000000</v>
      </c>
      <c r="J137" s="59">
        <v>180000000</v>
      </c>
      <c r="K137" s="2" t="s">
        <v>212</v>
      </c>
      <c r="L137" s="2" t="s">
        <v>101</v>
      </c>
      <c r="M137" s="5" t="s">
        <v>107804</v>
      </c>
      <c r="N137" s="5" t="s">
        <v>4396</v>
      </c>
      <c r="O137" s="10" t="s">
        <v>107820</v>
      </c>
      <c r="P137" s="10">
        <v>3163743056</v>
      </c>
      <c r="Q137" s="18" t="s">
        <v>107821</v>
      </c>
      <c r="R137" s="19"/>
      <c r="S137" s="42"/>
      <c r="T137" s="49"/>
      <c r="W137" s="52"/>
    </row>
    <row r="138" spans="1:23" ht="60" x14ac:dyDescent="0.25">
      <c r="A138" s="5">
        <v>85122200</v>
      </c>
      <c r="B138" s="63" t="s">
        <v>107878</v>
      </c>
      <c r="C138" s="60">
        <v>6</v>
      </c>
      <c r="D138" s="60">
        <v>6</v>
      </c>
      <c r="E138" s="10">
        <v>2</v>
      </c>
      <c r="F138" s="10">
        <v>2</v>
      </c>
      <c r="G138" s="74" t="s">
        <v>107851</v>
      </c>
      <c r="H138" s="74" t="s">
        <v>211</v>
      </c>
      <c r="I138" s="59">
        <v>180000000</v>
      </c>
      <c r="J138" s="59">
        <v>180000000</v>
      </c>
      <c r="K138" s="2" t="s">
        <v>212</v>
      </c>
      <c r="L138" s="2" t="s">
        <v>101</v>
      </c>
      <c r="M138" s="5" t="s">
        <v>107804</v>
      </c>
      <c r="N138" s="5" t="s">
        <v>4396</v>
      </c>
      <c r="O138" s="10" t="s">
        <v>107820</v>
      </c>
      <c r="P138" s="10">
        <v>3163743056</v>
      </c>
      <c r="Q138" s="18" t="s">
        <v>107821</v>
      </c>
      <c r="R138" s="19"/>
      <c r="S138" s="42"/>
      <c r="T138" s="49"/>
      <c r="W138" s="52"/>
    </row>
    <row r="139" spans="1:23" ht="60" x14ac:dyDescent="0.25">
      <c r="A139" s="5">
        <v>85122200</v>
      </c>
      <c r="B139" s="63" t="s">
        <v>107879</v>
      </c>
      <c r="C139" s="60">
        <v>8</v>
      </c>
      <c r="D139" s="60">
        <v>8</v>
      </c>
      <c r="E139" s="10">
        <v>2</v>
      </c>
      <c r="F139" s="10">
        <v>2</v>
      </c>
      <c r="G139" s="74" t="s">
        <v>107851</v>
      </c>
      <c r="H139" s="74" t="s">
        <v>211</v>
      </c>
      <c r="I139" s="59">
        <v>180000000</v>
      </c>
      <c r="J139" s="59">
        <v>180000000</v>
      </c>
      <c r="K139" s="2" t="s">
        <v>212</v>
      </c>
      <c r="L139" s="2" t="s">
        <v>101</v>
      </c>
      <c r="M139" s="5" t="s">
        <v>107804</v>
      </c>
      <c r="N139" s="5" t="s">
        <v>4396</v>
      </c>
      <c r="O139" s="10" t="s">
        <v>107820</v>
      </c>
      <c r="P139" s="10">
        <v>3163743056</v>
      </c>
      <c r="Q139" s="18" t="s">
        <v>107821</v>
      </c>
      <c r="R139" s="19"/>
      <c r="S139" s="42"/>
      <c r="T139" s="49"/>
      <c r="W139" s="52"/>
    </row>
    <row r="140" spans="1:23" ht="60" x14ac:dyDescent="0.25">
      <c r="A140" s="5">
        <v>85122200</v>
      </c>
      <c r="B140" s="63" t="s">
        <v>107878</v>
      </c>
      <c r="C140" s="60">
        <v>10</v>
      </c>
      <c r="D140" s="60">
        <v>10</v>
      </c>
      <c r="E140" s="10">
        <v>3</v>
      </c>
      <c r="F140" s="10">
        <v>3</v>
      </c>
      <c r="G140" s="74" t="s">
        <v>107851</v>
      </c>
      <c r="H140" s="74" t="s">
        <v>211</v>
      </c>
      <c r="I140" s="59">
        <f>270000000-58290674</f>
        <v>211709326</v>
      </c>
      <c r="J140" s="59">
        <f>270000000-58290674</f>
        <v>211709326</v>
      </c>
      <c r="K140" s="2" t="s">
        <v>212</v>
      </c>
      <c r="L140" s="2" t="s">
        <v>101</v>
      </c>
      <c r="M140" s="5" t="s">
        <v>107804</v>
      </c>
      <c r="N140" s="5" t="s">
        <v>4396</v>
      </c>
      <c r="O140" s="10" t="s">
        <v>107820</v>
      </c>
      <c r="P140" s="10">
        <v>3163743056</v>
      </c>
      <c r="Q140" s="18" t="s">
        <v>107821</v>
      </c>
      <c r="R140" s="19"/>
      <c r="S140" s="42"/>
      <c r="T140" s="49"/>
      <c r="W140" s="52"/>
    </row>
    <row r="141" spans="1:23" ht="60" x14ac:dyDescent="0.25">
      <c r="A141" s="5">
        <v>85122200</v>
      </c>
      <c r="B141" s="63" t="s">
        <v>107880</v>
      </c>
      <c r="C141" s="60">
        <v>1</v>
      </c>
      <c r="D141" s="60">
        <v>1</v>
      </c>
      <c r="E141" s="10">
        <v>1</v>
      </c>
      <c r="F141" s="10">
        <v>1</v>
      </c>
      <c r="G141" s="74" t="s">
        <v>107851</v>
      </c>
      <c r="H141" s="74" t="s">
        <v>211</v>
      </c>
      <c r="I141" s="59">
        <v>95000000</v>
      </c>
      <c r="J141" s="59">
        <v>95000000</v>
      </c>
      <c r="K141" s="2" t="s">
        <v>212</v>
      </c>
      <c r="L141" s="2" t="s">
        <v>101</v>
      </c>
      <c r="M141" s="5" t="s">
        <v>107804</v>
      </c>
      <c r="N141" s="5" t="s">
        <v>4396</v>
      </c>
      <c r="O141" s="10" t="s">
        <v>107820</v>
      </c>
      <c r="P141" s="10">
        <v>3163743056</v>
      </c>
      <c r="Q141" s="18" t="s">
        <v>107821</v>
      </c>
      <c r="S141" s="42"/>
      <c r="T141" s="49"/>
      <c r="W141" s="52"/>
    </row>
    <row r="142" spans="1:23" ht="60" x14ac:dyDescent="0.25">
      <c r="A142" s="5">
        <v>85122200</v>
      </c>
      <c r="B142" s="63" t="s">
        <v>107880</v>
      </c>
      <c r="C142" s="60">
        <v>2</v>
      </c>
      <c r="D142" s="60">
        <v>2</v>
      </c>
      <c r="E142" s="10">
        <v>2</v>
      </c>
      <c r="F142" s="10">
        <v>2</v>
      </c>
      <c r="G142" s="74" t="s">
        <v>107851</v>
      </c>
      <c r="H142" s="74" t="s">
        <v>211</v>
      </c>
      <c r="I142" s="59">
        <v>190000000</v>
      </c>
      <c r="J142" s="59">
        <v>190000000</v>
      </c>
      <c r="K142" s="2" t="s">
        <v>212</v>
      </c>
      <c r="L142" s="2" t="s">
        <v>101</v>
      </c>
      <c r="M142" s="5" t="s">
        <v>107804</v>
      </c>
      <c r="N142" s="5" t="s">
        <v>4396</v>
      </c>
      <c r="O142" s="10" t="s">
        <v>107820</v>
      </c>
      <c r="P142" s="10">
        <v>3163743056</v>
      </c>
      <c r="Q142" s="18" t="s">
        <v>107821</v>
      </c>
      <c r="R142" s="19"/>
      <c r="S142" s="42"/>
      <c r="T142" s="49"/>
      <c r="W142" s="52"/>
    </row>
    <row r="143" spans="1:23" ht="60" x14ac:dyDescent="0.25">
      <c r="A143" s="5">
        <v>85122200</v>
      </c>
      <c r="B143" s="63" t="s">
        <v>107881</v>
      </c>
      <c r="C143" s="60">
        <v>4</v>
      </c>
      <c r="D143" s="60">
        <v>4</v>
      </c>
      <c r="E143" s="10">
        <v>2</v>
      </c>
      <c r="F143" s="10">
        <v>2</v>
      </c>
      <c r="G143" s="74" t="s">
        <v>107851</v>
      </c>
      <c r="H143" s="74" t="s">
        <v>211</v>
      </c>
      <c r="I143" s="59">
        <v>190000000</v>
      </c>
      <c r="J143" s="59">
        <v>190000000</v>
      </c>
      <c r="K143" s="2" t="s">
        <v>212</v>
      </c>
      <c r="L143" s="2" t="s">
        <v>101</v>
      </c>
      <c r="M143" s="5" t="s">
        <v>107804</v>
      </c>
      <c r="N143" s="5" t="s">
        <v>4396</v>
      </c>
      <c r="O143" s="10" t="s">
        <v>107820</v>
      </c>
      <c r="P143" s="10">
        <v>3163743056</v>
      </c>
      <c r="Q143" s="18" t="s">
        <v>107821</v>
      </c>
      <c r="R143" s="19"/>
      <c r="S143" s="42"/>
      <c r="T143" s="49"/>
      <c r="W143" s="52"/>
    </row>
    <row r="144" spans="1:23" ht="45" x14ac:dyDescent="0.25">
      <c r="A144" s="5">
        <v>85122200</v>
      </c>
      <c r="B144" s="63" t="s">
        <v>107864</v>
      </c>
      <c r="C144" s="60">
        <v>6</v>
      </c>
      <c r="D144" s="60">
        <v>6</v>
      </c>
      <c r="E144" s="10">
        <v>2</v>
      </c>
      <c r="F144" s="10">
        <v>2</v>
      </c>
      <c r="G144" s="74" t="s">
        <v>107851</v>
      </c>
      <c r="H144" s="74" t="s">
        <v>211</v>
      </c>
      <c r="I144" s="59">
        <v>190000000</v>
      </c>
      <c r="J144" s="59">
        <v>190000000</v>
      </c>
      <c r="K144" s="2" t="s">
        <v>212</v>
      </c>
      <c r="L144" s="2" t="s">
        <v>101</v>
      </c>
      <c r="M144" s="5" t="s">
        <v>107804</v>
      </c>
      <c r="N144" s="5" t="s">
        <v>4396</v>
      </c>
      <c r="O144" s="10" t="s">
        <v>107820</v>
      </c>
      <c r="P144" s="10">
        <v>3163743056</v>
      </c>
      <c r="Q144" s="18" t="s">
        <v>107821</v>
      </c>
      <c r="R144" s="19"/>
      <c r="S144" s="42"/>
      <c r="T144" s="49"/>
      <c r="W144" s="52"/>
    </row>
    <row r="145" spans="1:23" ht="60" x14ac:dyDescent="0.25">
      <c r="A145" s="5">
        <v>85122200</v>
      </c>
      <c r="B145" s="63" t="s">
        <v>107880</v>
      </c>
      <c r="C145" s="60">
        <v>8</v>
      </c>
      <c r="D145" s="60">
        <v>8</v>
      </c>
      <c r="E145" s="10">
        <v>2</v>
      </c>
      <c r="F145" s="10">
        <v>2</v>
      </c>
      <c r="G145" s="74" t="s">
        <v>107851</v>
      </c>
      <c r="H145" s="74" t="s">
        <v>211</v>
      </c>
      <c r="I145" s="59">
        <v>190000000</v>
      </c>
      <c r="J145" s="59">
        <v>190000000</v>
      </c>
      <c r="K145" s="2" t="s">
        <v>212</v>
      </c>
      <c r="L145" s="2" t="s">
        <v>101</v>
      </c>
      <c r="M145" s="5" t="s">
        <v>107804</v>
      </c>
      <c r="N145" s="5" t="s">
        <v>4396</v>
      </c>
      <c r="O145" s="10" t="s">
        <v>107820</v>
      </c>
      <c r="P145" s="10">
        <v>3163743056</v>
      </c>
      <c r="Q145" s="18" t="s">
        <v>107821</v>
      </c>
      <c r="R145" s="19"/>
      <c r="S145" s="42"/>
      <c r="T145" s="49"/>
      <c r="W145" s="52"/>
    </row>
    <row r="146" spans="1:23" ht="60" x14ac:dyDescent="0.25">
      <c r="A146" s="5">
        <v>85122200</v>
      </c>
      <c r="B146" s="63" t="s">
        <v>107880</v>
      </c>
      <c r="C146" s="60">
        <v>10</v>
      </c>
      <c r="D146" s="60">
        <v>10</v>
      </c>
      <c r="E146" s="10">
        <v>3</v>
      </c>
      <c r="F146" s="10">
        <v>3</v>
      </c>
      <c r="G146" s="74" t="s">
        <v>107851</v>
      </c>
      <c r="H146" s="74" t="s">
        <v>211</v>
      </c>
      <c r="I146" s="59">
        <f>285000000-58290674</f>
        <v>226709326</v>
      </c>
      <c r="J146" s="59">
        <f>285000000-58290674</f>
        <v>226709326</v>
      </c>
      <c r="K146" s="2" t="s">
        <v>212</v>
      </c>
      <c r="L146" s="2" t="s">
        <v>101</v>
      </c>
      <c r="M146" s="5" t="s">
        <v>107804</v>
      </c>
      <c r="N146" s="5" t="s">
        <v>4396</v>
      </c>
      <c r="O146" s="10" t="s">
        <v>107820</v>
      </c>
      <c r="P146" s="10">
        <v>3163743056</v>
      </c>
      <c r="Q146" s="18" t="s">
        <v>107821</v>
      </c>
      <c r="R146" s="19"/>
      <c r="S146" s="42"/>
      <c r="T146" s="49"/>
      <c r="W146" s="52"/>
    </row>
    <row r="147" spans="1:23" ht="105" x14ac:dyDescent="0.25">
      <c r="A147" s="5" t="s">
        <v>107826</v>
      </c>
      <c r="B147" s="63" t="s">
        <v>107882</v>
      </c>
      <c r="C147" s="60">
        <v>1</v>
      </c>
      <c r="D147" s="60">
        <v>1</v>
      </c>
      <c r="E147" s="10">
        <v>1</v>
      </c>
      <c r="F147" s="10">
        <v>1</v>
      </c>
      <c r="G147" s="74" t="s">
        <v>107851</v>
      </c>
      <c r="H147" s="74" t="s">
        <v>211</v>
      </c>
      <c r="I147" s="59">
        <v>126000000</v>
      </c>
      <c r="J147" s="59">
        <v>126000000</v>
      </c>
      <c r="K147" s="2" t="s">
        <v>212</v>
      </c>
      <c r="L147" s="2" t="s">
        <v>101</v>
      </c>
      <c r="M147" s="5" t="s">
        <v>107804</v>
      </c>
      <c r="N147" s="5" t="s">
        <v>4396</v>
      </c>
      <c r="O147" s="10" t="s">
        <v>107820</v>
      </c>
      <c r="P147" s="10">
        <v>3163743056</v>
      </c>
      <c r="Q147" s="18" t="s">
        <v>107821</v>
      </c>
      <c r="S147" s="42"/>
      <c r="T147" s="49"/>
      <c r="W147" s="52"/>
    </row>
    <row r="148" spans="1:23" ht="105" x14ac:dyDescent="0.25">
      <c r="A148" s="5" t="s">
        <v>107826</v>
      </c>
      <c r="B148" s="63" t="s">
        <v>107883</v>
      </c>
      <c r="C148" s="60">
        <v>2</v>
      </c>
      <c r="D148" s="60">
        <v>2</v>
      </c>
      <c r="E148" s="10">
        <v>2</v>
      </c>
      <c r="F148" s="10">
        <v>2</v>
      </c>
      <c r="G148" s="74" t="s">
        <v>107851</v>
      </c>
      <c r="H148" s="74" t="s">
        <v>211</v>
      </c>
      <c r="I148" s="59">
        <v>252000000</v>
      </c>
      <c r="J148" s="59">
        <v>252000000</v>
      </c>
      <c r="K148" s="2" t="s">
        <v>212</v>
      </c>
      <c r="L148" s="2" t="s">
        <v>101</v>
      </c>
      <c r="M148" s="5" t="s">
        <v>107804</v>
      </c>
      <c r="N148" s="5" t="s">
        <v>4396</v>
      </c>
      <c r="O148" s="10" t="s">
        <v>107820</v>
      </c>
      <c r="P148" s="10">
        <v>3163743056</v>
      </c>
      <c r="Q148" s="18" t="s">
        <v>107821</v>
      </c>
      <c r="R148" s="19"/>
      <c r="S148" s="42"/>
      <c r="T148" s="49"/>
      <c r="W148" s="52"/>
    </row>
    <row r="149" spans="1:23" ht="105" x14ac:dyDescent="0.25">
      <c r="A149" s="5" t="s">
        <v>107826</v>
      </c>
      <c r="B149" s="63" t="s">
        <v>107883</v>
      </c>
      <c r="C149" s="60">
        <v>4</v>
      </c>
      <c r="D149" s="60">
        <v>4</v>
      </c>
      <c r="E149" s="10">
        <v>2</v>
      </c>
      <c r="F149" s="10">
        <v>2</v>
      </c>
      <c r="G149" s="74" t="s">
        <v>107851</v>
      </c>
      <c r="H149" s="74" t="s">
        <v>211</v>
      </c>
      <c r="I149" s="59">
        <v>252000000</v>
      </c>
      <c r="J149" s="59">
        <v>252000000</v>
      </c>
      <c r="K149" s="2" t="s">
        <v>212</v>
      </c>
      <c r="L149" s="2" t="s">
        <v>101</v>
      </c>
      <c r="M149" s="5" t="s">
        <v>107804</v>
      </c>
      <c r="N149" s="5" t="s">
        <v>4396</v>
      </c>
      <c r="O149" s="10" t="s">
        <v>107820</v>
      </c>
      <c r="P149" s="10">
        <v>3163743056</v>
      </c>
      <c r="Q149" s="18" t="s">
        <v>107821</v>
      </c>
      <c r="R149" s="19"/>
      <c r="S149" s="42"/>
      <c r="T149" s="49"/>
      <c r="W149" s="52"/>
    </row>
    <row r="150" spans="1:23" ht="105" x14ac:dyDescent="0.25">
      <c r="A150" s="5" t="s">
        <v>107826</v>
      </c>
      <c r="B150" s="63" t="s">
        <v>107883</v>
      </c>
      <c r="C150" s="60">
        <v>6</v>
      </c>
      <c r="D150" s="60">
        <v>6</v>
      </c>
      <c r="E150" s="10">
        <v>2</v>
      </c>
      <c r="F150" s="10">
        <v>2</v>
      </c>
      <c r="G150" s="74" t="s">
        <v>107851</v>
      </c>
      <c r="H150" s="74" t="s">
        <v>211</v>
      </c>
      <c r="I150" s="59">
        <v>252000000</v>
      </c>
      <c r="J150" s="59">
        <v>252000000</v>
      </c>
      <c r="K150" s="2" t="s">
        <v>212</v>
      </c>
      <c r="L150" s="2" t="s">
        <v>101</v>
      </c>
      <c r="M150" s="5" t="s">
        <v>107804</v>
      </c>
      <c r="N150" s="5" t="s">
        <v>4396</v>
      </c>
      <c r="O150" s="10" t="s">
        <v>107820</v>
      </c>
      <c r="P150" s="10">
        <v>3163743056</v>
      </c>
      <c r="Q150" s="18" t="s">
        <v>107821</v>
      </c>
      <c r="R150" s="19"/>
      <c r="S150" s="42"/>
      <c r="T150" s="49"/>
      <c r="W150" s="52"/>
    </row>
    <row r="151" spans="1:23" ht="105" x14ac:dyDescent="0.25">
      <c r="A151" s="5" t="s">
        <v>107826</v>
      </c>
      <c r="B151" s="63" t="s">
        <v>107883</v>
      </c>
      <c r="C151" s="60">
        <v>8</v>
      </c>
      <c r="D151" s="60">
        <v>8</v>
      </c>
      <c r="E151" s="10">
        <v>2</v>
      </c>
      <c r="F151" s="10">
        <v>2</v>
      </c>
      <c r="G151" s="74" t="s">
        <v>107851</v>
      </c>
      <c r="H151" s="74" t="s">
        <v>211</v>
      </c>
      <c r="I151" s="59">
        <v>252000000</v>
      </c>
      <c r="J151" s="59">
        <v>252000000</v>
      </c>
      <c r="K151" s="2" t="s">
        <v>212</v>
      </c>
      <c r="L151" s="2" t="s">
        <v>101</v>
      </c>
      <c r="M151" s="5" t="s">
        <v>107804</v>
      </c>
      <c r="N151" s="5" t="s">
        <v>4396</v>
      </c>
      <c r="O151" s="10" t="s">
        <v>107820</v>
      </c>
      <c r="P151" s="10">
        <v>3163743056</v>
      </c>
      <c r="Q151" s="18" t="s">
        <v>107821</v>
      </c>
      <c r="R151" s="19"/>
      <c r="S151" s="42"/>
      <c r="T151" s="49"/>
      <c r="W151" s="52"/>
    </row>
    <row r="152" spans="1:23" ht="105" x14ac:dyDescent="0.25">
      <c r="A152" s="5" t="s">
        <v>107826</v>
      </c>
      <c r="B152" s="63" t="s">
        <v>107883</v>
      </c>
      <c r="C152" s="60">
        <v>10</v>
      </c>
      <c r="D152" s="60">
        <v>10</v>
      </c>
      <c r="E152" s="10">
        <v>3</v>
      </c>
      <c r="F152" s="10">
        <v>3</v>
      </c>
      <c r="G152" s="74" t="s">
        <v>107851</v>
      </c>
      <c r="H152" s="74" t="s">
        <v>211</v>
      </c>
      <c r="I152" s="59">
        <f>378000000-58290674</f>
        <v>319709326</v>
      </c>
      <c r="J152" s="59">
        <f>378000000-58290674</f>
        <v>319709326</v>
      </c>
      <c r="K152" s="2" t="s">
        <v>212</v>
      </c>
      <c r="L152" s="2" t="s">
        <v>101</v>
      </c>
      <c r="M152" s="5" t="s">
        <v>107804</v>
      </c>
      <c r="N152" s="5" t="s">
        <v>4396</v>
      </c>
      <c r="O152" s="10" t="s">
        <v>107820</v>
      </c>
      <c r="P152" s="10">
        <v>3163743056</v>
      </c>
      <c r="Q152" s="18" t="s">
        <v>107821</v>
      </c>
      <c r="R152" s="19"/>
      <c r="S152" s="42"/>
      <c r="T152" s="49"/>
      <c r="W152" s="52"/>
    </row>
    <row r="153" spans="1:23" ht="45" x14ac:dyDescent="0.25">
      <c r="A153" s="5">
        <v>85122000</v>
      </c>
      <c r="B153" s="63" t="s">
        <v>107884</v>
      </c>
      <c r="C153" s="60">
        <v>1</v>
      </c>
      <c r="D153" s="60">
        <v>1</v>
      </c>
      <c r="E153" s="10">
        <v>1</v>
      </c>
      <c r="F153" s="10">
        <v>1</v>
      </c>
      <c r="G153" s="74" t="s">
        <v>107851</v>
      </c>
      <c r="H153" s="74" t="s">
        <v>211</v>
      </c>
      <c r="I153" s="59">
        <v>159000000</v>
      </c>
      <c r="J153" s="59">
        <v>159000000</v>
      </c>
      <c r="K153" s="2" t="s">
        <v>212</v>
      </c>
      <c r="L153" s="2" t="s">
        <v>101</v>
      </c>
      <c r="M153" s="5" t="s">
        <v>107804</v>
      </c>
      <c r="N153" s="5" t="s">
        <v>4396</v>
      </c>
      <c r="O153" s="10" t="s">
        <v>107820</v>
      </c>
      <c r="P153" s="10">
        <v>3163743056</v>
      </c>
      <c r="Q153" s="18" t="s">
        <v>107821</v>
      </c>
      <c r="S153" s="42"/>
      <c r="T153" s="49"/>
      <c r="W153" s="52"/>
    </row>
    <row r="154" spans="1:23" ht="45" x14ac:dyDescent="0.25">
      <c r="A154" s="5">
        <v>85122000</v>
      </c>
      <c r="B154" s="63" t="s">
        <v>107884</v>
      </c>
      <c r="C154" s="60">
        <v>2</v>
      </c>
      <c r="D154" s="60">
        <v>2</v>
      </c>
      <c r="E154" s="10">
        <v>2</v>
      </c>
      <c r="F154" s="10">
        <v>2</v>
      </c>
      <c r="G154" s="74" t="s">
        <v>107851</v>
      </c>
      <c r="H154" s="74" t="s">
        <v>211</v>
      </c>
      <c r="I154" s="59">
        <v>318000000</v>
      </c>
      <c r="J154" s="59">
        <v>318000000</v>
      </c>
      <c r="K154" s="2" t="s">
        <v>212</v>
      </c>
      <c r="L154" s="2" t="s">
        <v>101</v>
      </c>
      <c r="M154" s="5" t="s">
        <v>107804</v>
      </c>
      <c r="N154" s="5" t="s">
        <v>4396</v>
      </c>
      <c r="O154" s="10" t="s">
        <v>107820</v>
      </c>
      <c r="P154" s="10">
        <v>3163743056</v>
      </c>
      <c r="Q154" s="18" t="s">
        <v>107821</v>
      </c>
      <c r="R154" s="19"/>
      <c r="S154" s="42"/>
      <c r="T154" s="49"/>
      <c r="W154" s="52"/>
    </row>
    <row r="155" spans="1:23" ht="45" x14ac:dyDescent="0.25">
      <c r="A155" s="5">
        <v>85122000</v>
      </c>
      <c r="B155" s="63" t="s">
        <v>107884</v>
      </c>
      <c r="C155" s="60">
        <v>4</v>
      </c>
      <c r="D155" s="60">
        <v>4</v>
      </c>
      <c r="E155" s="10">
        <v>2</v>
      </c>
      <c r="F155" s="10">
        <v>2</v>
      </c>
      <c r="G155" s="74" t="s">
        <v>107851</v>
      </c>
      <c r="H155" s="74" t="s">
        <v>211</v>
      </c>
      <c r="I155" s="59">
        <v>318000000</v>
      </c>
      <c r="J155" s="59">
        <v>318000000</v>
      </c>
      <c r="K155" s="2" t="s">
        <v>212</v>
      </c>
      <c r="L155" s="2" t="s">
        <v>101</v>
      </c>
      <c r="M155" s="5" t="s">
        <v>107804</v>
      </c>
      <c r="N155" s="5" t="s">
        <v>4396</v>
      </c>
      <c r="O155" s="10" t="s">
        <v>107820</v>
      </c>
      <c r="P155" s="10">
        <v>3163743056</v>
      </c>
      <c r="Q155" s="18" t="s">
        <v>107821</v>
      </c>
      <c r="R155" s="19"/>
      <c r="S155" s="42"/>
      <c r="T155" s="49"/>
      <c r="W155" s="52"/>
    </row>
    <row r="156" spans="1:23" ht="45" x14ac:dyDescent="0.25">
      <c r="A156" s="5">
        <v>85122000</v>
      </c>
      <c r="B156" s="63" t="s">
        <v>107865</v>
      </c>
      <c r="C156" s="60">
        <v>6</v>
      </c>
      <c r="D156" s="60">
        <v>6</v>
      </c>
      <c r="E156" s="10">
        <v>2</v>
      </c>
      <c r="F156" s="10">
        <v>2</v>
      </c>
      <c r="G156" s="74" t="s">
        <v>107851</v>
      </c>
      <c r="H156" s="74" t="s">
        <v>211</v>
      </c>
      <c r="I156" s="59">
        <v>318000000</v>
      </c>
      <c r="J156" s="59">
        <v>318000000</v>
      </c>
      <c r="K156" s="2" t="s">
        <v>212</v>
      </c>
      <c r="L156" s="2" t="s">
        <v>101</v>
      </c>
      <c r="M156" s="5" t="s">
        <v>107804</v>
      </c>
      <c r="N156" s="5" t="s">
        <v>4396</v>
      </c>
      <c r="O156" s="10" t="s">
        <v>107820</v>
      </c>
      <c r="P156" s="10">
        <v>3163743056</v>
      </c>
      <c r="Q156" s="18" t="s">
        <v>107821</v>
      </c>
      <c r="R156" s="19"/>
      <c r="S156" s="42"/>
      <c r="T156" s="49"/>
      <c r="W156" s="52"/>
    </row>
    <row r="157" spans="1:23" ht="45" x14ac:dyDescent="0.25">
      <c r="A157" s="5">
        <v>85122000</v>
      </c>
      <c r="B157" s="63" t="s">
        <v>107865</v>
      </c>
      <c r="C157" s="60">
        <v>8</v>
      </c>
      <c r="D157" s="60">
        <v>8</v>
      </c>
      <c r="E157" s="10">
        <v>2</v>
      </c>
      <c r="F157" s="10">
        <v>2</v>
      </c>
      <c r="G157" s="74" t="s">
        <v>107851</v>
      </c>
      <c r="H157" s="74" t="s">
        <v>211</v>
      </c>
      <c r="I157" s="59">
        <v>318000000</v>
      </c>
      <c r="J157" s="59">
        <v>318000000</v>
      </c>
      <c r="K157" s="2" t="s">
        <v>212</v>
      </c>
      <c r="L157" s="2" t="s">
        <v>101</v>
      </c>
      <c r="M157" s="5" t="s">
        <v>107804</v>
      </c>
      <c r="N157" s="5" t="s">
        <v>4396</v>
      </c>
      <c r="O157" s="10" t="s">
        <v>107820</v>
      </c>
      <c r="P157" s="10">
        <v>3163743056</v>
      </c>
      <c r="Q157" s="18" t="s">
        <v>107821</v>
      </c>
      <c r="R157" s="19"/>
      <c r="S157" s="42"/>
      <c r="T157" s="49"/>
      <c r="W157" s="52"/>
    </row>
    <row r="158" spans="1:23" ht="45" x14ac:dyDescent="0.25">
      <c r="A158" s="5">
        <v>85122000</v>
      </c>
      <c r="B158" s="63" t="s">
        <v>107865</v>
      </c>
      <c r="C158" s="60">
        <v>10</v>
      </c>
      <c r="D158" s="60">
        <v>10</v>
      </c>
      <c r="E158" s="10">
        <v>3</v>
      </c>
      <c r="F158" s="10">
        <v>3</v>
      </c>
      <c r="G158" s="74" t="s">
        <v>107851</v>
      </c>
      <c r="H158" s="74" t="s">
        <v>211</v>
      </c>
      <c r="I158" s="59">
        <f>477000000-58290674</f>
        <v>418709326</v>
      </c>
      <c r="J158" s="59">
        <f>477000000-58290674</f>
        <v>418709326</v>
      </c>
      <c r="K158" s="2" t="s">
        <v>212</v>
      </c>
      <c r="L158" s="2" t="s">
        <v>101</v>
      </c>
      <c r="M158" s="5" t="s">
        <v>107804</v>
      </c>
      <c r="N158" s="5" t="s">
        <v>4396</v>
      </c>
      <c r="O158" s="10" t="s">
        <v>107820</v>
      </c>
      <c r="P158" s="10">
        <v>3163743056</v>
      </c>
      <c r="Q158" s="18" t="s">
        <v>107821</v>
      </c>
      <c r="R158" s="19"/>
      <c r="S158" s="42"/>
      <c r="T158" s="49"/>
      <c r="W158" s="52"/>
    </row>
    <row r="159" spans="1:23" ht="45" x14ac:dyDescent="0.25">
      <c r="A159" s="5">
        <v>85122100</v>
      </c>
      <c r="B159" s="63" t="s">
        <v>107885</v>
      </c>
      <c r="C159" s="60">
        <v>1</v>
      </c>
      <c r="D159" s="60">
        <v>1</v>
      </c>
      <c r="E159" s="10">
        <v>1</v>
      </c>
      <c r="F159" s="10">
        <v>1</v>
      </c>
      <c r="G159" s="74" t="s">
        <v>107851</v>
      </c>
      <c r="H159" s="74" t="s">
        <v>211</v>
      </c>
      <c r="I159" s="59">
        <v>74000000</v>
      </c>
      <c r="J159" s="59">
        <v>74000000</v>
      </c>
      <c r="K159" s="2" t="s">
        <v>212</v>
      </c>
      <c r="L159" s="2" t="s">
        <v>101</v>
      </c>
      <c r="M159" s="5" t="s">
        <v>107804</v>
      </c>
      <c r="N159" s="5" t="s">
        <v>4396</v>
      </c>
      <c r="O159" s="10" t="s">
        <v>107820</v>
      </c>
      <c r="P159" s="10">
        <v>3163743056</v>
      </c>
      <c r="Q159" s="18" t="s">
        <v>107821</v>
      </c>
      <c r="S159" s="42"/>
      <c r="T159" s="49"/>
      <c r="W159" s="52"/>
    </row>
    <row r="160" spans="1:23" ht="45" x14ac:dyDescent="0.25">
      <c r="A160" s="5">
        <v>85122100</v>
      </c>
      <c r="B160" s="63" t="s">
        <v>107885</v>
      </c>
      <c r="C160" s="60">
        <v>2</v>
      </c>
      <c r="D160" s="60">
        <v>2</v>
      </c>
      <c r="E160" s="10">
        <v>2</v>
      </c>
      <c r="F160" s="10">
        <v>2</v>
      </c>
      <c r="G160" s="74" t="s">
        <v>107851</v>
      </c>
      <c r="H160" s="74" t="s">
        <v>211</v>
      </c>
      <c r="I160" s="59">
        <v>148000000</v>
      </c>
      <c r="J160" s="59">
        <v>148000000</v>
      </c>
      <c r="K160" s="2" t="s">
        <v>212</v>
      </c>
      <c r="L160" s="2" t="s">
        <v>101</v>
      </c>
      <c r="M160" s="5" t="s">
        <v>107804</v>
      </c>
      <c r="N160" s="5" t="s">
        <v>4396</v>
      </c>
      <c r="O160" s="10" t="s">
        <v>107820</v>
      </c>
      <c r="P160" s="10">
        <v>3163743056</v>
      </c>
      <c r="Q160" s="18" t="s">
        <v>107821</v>
      </c>
      <c r="R160" s="19"/>
      <c r="S160" s="42"/>
      <c r="T160" s="49"/>
      <c r="W160" s="52"/>
    </row>
    <row r="161" spans="1:23" ht="45" x14ac:dyDescent="0.25">
      <c r="A161" s="5">
        <v>85122100</v>
      </c>
      <c r="B161" s="63" t="s">
        <v>107885</v>
      </c>
      <c r="C161" s="60">
        <v>4</v>
      </c>
      <c r="D161" s="60">
        <v>4</v>
      </c>
      <c r="E161" s="10">
        <v>2</v>
      </c>
      <c r="F161" s="10">
        <v>2</v>
      </c>
      <c r="G161" s="74" t="s">
        <v>107851</v>
      </c>
      <c r="H161" s="74" t="s">
        <v>211</v>
      </c>
      <c r="I161" s="59">
        <v>148000000</v>
      </c>
      <c r="J161" s="59">
        <v>148000000</v>
      </c>
      <c r="K161" s="2" t="s">
        <v>212</v>
      </c>
      <c r="L161" s="2" t="s">
        <v>101</v>
      </c>
      <c r="M161" s="5" t="s">
        <v>107804</v>
      </c>
      <c r="N161" s="5" t="s">
        <v>4396</v>
      </c>
      <c r="O161" s="10" t="s">
        <v>107820</v>
      </c>
      <c r="P161" s="10">
        <v>3163743056</v>
      </c>
      <c r="Q161" s="18" t="s">
        <v>107821</v>
      </c>
      <c r="R161" s="19"/>
      <c r="S161" s="42"/>
      <c r="T161" s="49"/>
      <c r="W161" s="52"/>
    </row>
    <row r="162" spans="1:23" ht="45" x14ac:dyDescent="0.25">
      <c r="A162" s="5">
        <v>85122100</v>
      </c>
      <c r="B162" s="63" t="s">
        <v>107885</v>
      </c>
      <c r="C162" s="60">
        <v>6</v>
      </c>
      <c r="D162" s="60">
        <v>6</v>
      </c>
      <c r="E162" s="10">
        <v>2</v>
      </c>
      <c r="F162" s="10">
        <v>2</v>
      </c>
      <c r="G162" s="74" t="s">
        <v>107851</v>
      </c>
      <c r="H162" s="74" t="s">
        <v>211</v>
      </c>
      <c r="I162" s="59">
        <v>148000000</v>
      </c>
      <c r="J162" s="59">
        <v>148000000</v>
      </c>
      <c r="K162" s="2" t="s">
        <v>212</v>
      </c>
      <c r="L162" s="2" t="s">
        <v>101</v>
      </c>
      <c r="M162" s="5" t="s">
        <v>107804</v>
      </c>
      <c r="N162" s="5" t="s">
        <v>4396</v>
      </c>
      <c r="O162" s="10" t="s">
        <v>107820</v>
      </c>
      <c r="P162" s="10">
        <v>3163743056</v>
      </c>
      <c r="Q162" s="18" t="s">
        <v>107821</v>
      </c>
      <c r="R162" s="19"/>
      <c r="S162" s="42"/>
      <c r="T162" s="49"/>
      <c r="W162" s="52"/>
    </row>
    <row r="163" spans="1:23" ht="45" x14ac:dyDescent="0.25">
      <c r="A163" s="5">
        <v>85122100</v>
      </c>
      <c r="B163" s="63" t="s">
        <v>107885</v>
      </c>
      <c r="C163" s="60">
        <v>8</v>
      </c>
      <c r="D163" s="60">
        <v>8</v>
      </c>
      <c r="E163" s="10">
        <v>2</v>
      </c>
      <c r="F163" s="10">
        <v>2</v>
      </c>
      <c r="G163" s="74" t="s">
        <v>107851</v>
      </c>
      <c r="H163" s="74" t="s">
        <v>211</v>
      </c>
      <c r="I163" s="59">
        <v>148000000</v>
      </c>
      <c r="J163" s="59">
        <v>148000000</v>
      </c>
      <c r="K163" s="2" t="s">
        <v>212</v>
      </c>
      <c r="L163" s="2" t="s">
        <v>101</v>
      </c>
      <c r="M163" s="5" t="s">
        <v>107804</v>
      </c>
      <c r="N163" s="5" t="s">
        <v>4396</v>
      </c>
      <c r="O163" s="10" t="s">
        <v>107820</v>
      </c>
      <c r="P163" s="10">
        <v>3163743056</v>
      </c>
      <c r="Q163" s="18" t="s">
        <v>107821</v>
      </c>
      <c r="R163" s="19"/>
      <c r="S163" s="42"/>
      <c r="T163" s="49"/>
      <c r="W163" s="52"/>
    </row>
    <row r="164" spans="1:23" ht="45" x14ac:dyDescent="0.25">
      <c r="A164" s="5">
        <v>85122100</v>
      </c>
      <c r="B164" s="63" t="s">
        <v>107885</v>
      </c>
      <c r="C164" s="60">
        <v>10</v>
      </c>
      <c r="D164" s="60">
        <v>10</v>
      </c>
      <c r="E164" s="10">
        <v>3</v>
      </c>
      <c r="F164" s="10">
        <v>3</v>
      </c>
      <c r="G164" s="74" t="s">
        <v>107851</v>
      </c>
      <c r="H164" s="74" t="s">
        <v>211</v>
      </c>
      <c r="I164" s="59">
        <f>222000000-58290674</f>
        <v>163709326</v>
      </c>
      <c r="J164" s="59">
        <f>222000000-58290674</f>
        <v>163709326</v>
      </c>
      <c r="K164" s="2" t="s">
        <v>212</v>
      </c>
      <c r="L164" s="2" t="s">
        <v>101</v>
      </c>
      <c r="M164" s="5" t="s">
        <v>107804</v>
      </c>
      <c r="N164" s="5" t="s">
        <v>4396</v>
      </c>
      <c r="O164" s="10" t="s">
        <v>107820</v>
      </c>
      <c r="P164" s="10">
        <v>3163743056</v>
      </c>
      <c r="Q164" s="18" t="s">
        <v>107821</v>
      </c>
      <c r="R164" s="19"/>
      <c r="S164" s="42"/>
      <c r="T164" s="49"/>
      <c r="W164" s="52"/>
    </row>
    <row r="165" spans="1:23" ht="30" x14ac:dyDescent="0.25">
      <c r="A165" s="5">
        <v>80111500</v>
      </c>
      <c r="B165" s="63" t="s">
        <v>107886</v>
      </c>
      <c r="C165" s="60">
        <v>1</v>
      </c>
      <c r="D165" s="60">
        <v>1</v>
      </c>
      <c r="E165" s="10">
        <v>1</v>
      </c>
      <c r="F165" s="10">
        <v>1</v>
      </c>
      <c r="G165" s="74" t="s">
        <v>107851</v>
      </c>
      <c r="H165" s="74" t="s">
        <v>211</v>
      </c>
      <c r="I165" s="59">
        <v>86000000</v>
      </c>
      <c r="J165" s="59">
        <v>86000000</v>
      </c>
      <c r="K165" s="2" t="s">
        <v>212</v>
      </c>
      <c r="L165" s="2" t="s">
        <v>101</v>
      </c>
      <c r="M165" s="5" t="s">
        <v>107804</v>
      </c>
      <c r="N165" s="5" t="s">
        <v>4396</v>
      </c>
      <c r="O165" s="10" t="s">
        <v>107820</v>
      </c>
      <c r="P165" s="10">
        <v>3163743056</v>
      </c>
      <c r="Q165" s="18" t="s">
        <v>107821</v>
      </c>
      <c r="S165" s="42"/>
      <c r="T165" s="49"/>
      <c r="W165" s="52"/>
    </row>
    <row r="166" spans="1:23" ht="30" x14ac:dyDescent="0.25">
      <c r="A166" s="5">
        <v>80111500</v>
      </c>
      <c r="B166" s="63" t="s">
        <v>107886</v>
      </c>
      <c r="C166" s="60">
        <v>2</v>
      </c>
      <c r="D166" s="60">
        <v>2</v>
      </c>
      <c r="E166" s="10">
        <v>2</v>
      </c>
      <c r="F166" s="10">
        <v>2</v>
      </c>
      <c r="G166" s="74" t="s">
        <v>107851</v>
      </c>
      <c r="H166" s="74" t="s">
        <v>211</v>
      </c>
      <c r="I166" s="59">
        <v>172000000</v>
      </c>
      <c r="J166" s="59">
        <v>172000000</v>
      </c>
      <c r="K166" s="2" t="s">
        <v>212</v>
      </c>
      <c r="L166" s="2" t="s">
        <v>101</v>
      </c>
      <c r="M166" s="5" t="s">
        <v>107804</v>
      </c>
      <c r="N166" s="5" t="s">
        <v>4396</v>
      </c>
      <c r="O166" s="10" t="s">
        <v>107820</v>
      </c>
      <c r="P166" s="10">
        <v>3163743056</v>
      </c>
      <c r="Q166" s="18" t="s">
        <v>107821</v>
      </c>
      <c r="R166" s="19"/>
      <c r="S166" s="42"/>
      <c r="T166" s="49"/>
      <c r="W166" s="52"/>
    </row>
    <row r="167" spans="1:23" ht="30" x14ac:dyDescent="0.25">
      <c r="A167" s="5">
        <v>80111500</v>
      </c>
      <c r="B167" s="63" t="s">
        <v>107886</v>
      </c>
      <c r="C167" s="60">
        <v>4</v>
      </c>
      <c r="D167" s="60">
        <v>4</v>
      </c>
      <c r="E167" s="10">
        <v>2</v>
      </c>
      <c r="F167" s="10">
        <v>2</v>
      </c>
      <c r="G167" s="74" t="s">
        <v>107851</v>
      </c>
      <c r="H167" s="74" t="s">
        <v>211</v>
      </c>
      <c r="I167" s="59">
        <v>172000000</v>
      </c>
      <c r="J167" s="59">
        <v>172000000</v>
      </c>
      <c r="K167" s="2" t="s">
        <v>212</v>
      </c>
      <c r="L167" s="2" t="s">
        <v>101</v>
      </c>
      <c r="M167" s="5" t="s">
        <v>107804</v>
      </c>
      <c r="N167" s="5" t="s">
        <v>4396</v>
      </c>
      <c r="O167" s="10" t="s">
        <v>107820</v>
      </c>
      <c r="P167" s="10">
        <v>3163743056</v>
      </c>
      <c r="Q167" s="18" t="s">
        <v>107821</v>
      </c>
      <c r="R167" s="19"/>
      <c r="S167" s="42"/>
      <c r="T167" s="49"/>
      <c r="W167" s="52"/>
    </row>
    <row r="168" spans="1:23" ht="30" x14ac:dyDescent="0.25">
      <c r="A168" s="5">
        <v>80111500</v>
      </c>
      <c r="B168" s="63" t="s">
        <v>107886</v>
      </c>
      <c r="C168" s="60">
        <v>6</v>
      </c>
      <c r="D168" s="60">
        <v>6</v>
      </c>
      <c r="E168" s="10">
        <v>2</v>
      </c>
      <c r="F168" s="10">
        <v>2</v>
      </c>
      <c r="G168" s="74" t="s">
        <v>107851</v>
      </c>
      <c r="H168" s="74" t="s">
        <v>211</v>
      </c>
      <c r="I168" s="59">
        <v>172000000</v>
      </c>
      <c r="J168" s="59">
        <v>172000000</v>
      </c>
      <c r="K168" s="2" t="s">
        <v>212</v>
      </c>
      <c r="L168" s="2" t="s">
        <v>101</v>
      </c>
      <c r="M168" s="5" t="s">
        <v>107804</v>
      </c>
      <c r="N168" s="5" t="s">
        <v>4396</v>
      </c>
      <c r="O168" s="10" t="s">
        <v>107820</v>
      </c>
      <c r="P168" s="10">
        <v>3163743056</v>
      </c>
      <c r="Q168" s="18" t="s">
        <v>107821</v>
      </c>
      <c r="R168" s="19"/>
      <c r="S168" s="42"/>
      <c r="T168" s="49"/>
      <c r="W168" s="52"/>
    </row>
    <row r="169" spans="1:23" ht="30" x14ac:dyDescent="0.25">
      <c r="A169" s="5">
        <v>80111500</v>
      </c>
      <c r="B169" s="63" t="s">
        <v>107886</v>
      </c>
      <c r="C169" s="60">
        <v>8</v>
      </c>
      <c r="D169" s="60">
        <v>8</v>
      </c>
      <c r="E169" s="10">
        <v>2</v>
      </c>
      <c r="F169" s="10">
        <v>2</v>
      </c>
      <c r="G169" s="74" t="s">
        <v>107851</v>
      </c>
      <c r="H169" s="74" t="s">
        <v>211</v>
      </c>
      <c r="I169" s="59">
        <v>172000000</v>
      </c>
      <c r="J169" s="59">
        <v>172000000</v>
      </c>
      <c r="K169" s="2" t="s">
        <v>212</v>
      </c>
      <c r="L169" s="2" t="s">
        <v>101</v>
      </c>
      <c r="M169" s="5" t="s">
        <v>107804</v>
      </c>
      <c r="N169" s="5" t="s">
        <v>4396</v>
      </c>
      <c r="O169" s="10" t="s">
        <v>107820</v>
      </c>
      <c r="P169" s="10">
        <v>3163743056</v>
      </c>
      <c r="Q169" s="18" t="s">
        <v>107821</v>
      </c>
      <c r="R169" s="19"/>
      <c r="S169" s="42"/>
      <c r="T169" s="49"/>
      <c r="W169" s="52"/>
    </row>
    <row r="170" spans="1:23" ht="30" x14ac:dyDescent="0.25">
      <c r="A170" s="5">
        <v>80111500</v>
      </c>
      <c r="B170" s="63" t="s">
        <v>107886</v>
      </c>
      <c r="C170" s="60">
        <v>10</v>
      </c>
      <c r="D170" s="60">
        <v>10</v>
      </c>
      <c r="E170" s="10">
        <v>3</v>
      </c>
      <c r="F170" s="10">
        <v>3</v>
      </c>
      <c r="G170" s="74" t="s">
        <v>107851</v>
      </c>
      <c r="H170" s="74" t="s">
        <v>211</v>
      </c>
      <c r="I170" s="59">
        <f>258000000-58290674</f>
        <v>199709326</v>
      </c>
      <c r="J170" s="59">
        <f>258000000-58290674</f>
        <v>199709326</v>
      </c>
      <c r="K170" s="2" t="s">
        <v>212</v>
      </c>
      <c r="L170" s="2" t="s">
        <v>101</v>
      </c>
      <c r="M170" s="5" t="s">
        <v>107804</v>
      </c>
      <c r="N170" s="5" t="s">
        <v>4396</v>
      </c>
      <c r="O170" s="10" t="s">
        <v>107820</v>
      </c>
      <c r="P170" s="10">
        <v>3163743056</v>
      </c>
      <c r="Q170" s="18" t="s">
        <v>107821</v>
      </c>
      <c r="R170" s="19"/>
      <c r="S170" s="42"/>
      <c r="T170" s="49"/>
      <c r="W170" s="52"/>
    </row>
    <row r="171" spans="1:23" ht="90" x14ac:dyDescent="0.25">
      <c r="A171" s="5" t="s">
        <v>107827</v>
      </c>
      <c r="B171" s="63" t="s">
        <v>107887</v>
      </c>
      <c r="C171" s="60">
        <v>1</v>
      </c>
      <c r="D171" s="60">
        <v>1</v>
      </c>
      <c r="E171" s="10">
        <v>1</v>
      </c>
      <c r="F171" s="10">
        <v>1</v>
      </c>
      <c r="G171" s="74" t="s">
        <v>107851</v>
      </c>
      <c r="H171" s="74" t="s">
        <v>211</v>
      </c>
      <c r="I171" s="59">
        <v>105000000</v>
      </c>
      <c r="J171" s="59">
        <v>105000000</v>
      </c>
      <c r="K171" s="2" t="s">
        <v>212</v>
      </c>
      <c r="L171" s="2" t="s">
        <v>101</v>
      </c>
      <c r="M171" s="5" t="s">
        <v>107804</v>
      </c>
      <c r="N171" s="5" t="s">
        <v>4396</v>
      </c>
      <c r="O171" s="10" t="s">
        <v>107820</v>
      </c>
      <c r="P171" s="10">
        <v>3163743056</v>
      </c>
      <c r="Q171" s="18" t="s">
        <v>107821</v>
      </c>
      <c r="S171" s="42"/>
      <c r="T171" s="49"/>
      <c r="W171" s="52"/>
    </row>
    <row r="172" spans="1:23" ht="90" x14ac:dyDescent="0.25">
      <c r="A172" s="5" t="s">
        <v>107827</v>
      </c>
      <c r="B172" s="63" t="s">
        <v>107887</v>
      </c>
      <c r="C172" s="60">
        <v>2</v>
      </c>
      <c r="D172" s="60">
        <v>2</v>
      </c>
      <c r="E172" s="10">
        <v>2</v>
      </c>
      <c r="F172" s="10">
        <v>2</v>
      </c>
      <c r="G172" s="74" t="s">
        <v>107851</v>
      </c>
      <c r="H172" s="74" t="s">
        <v>211</v>
      </c>
      <c r="I172" s="59">
        <v>210000000</v>
      </c>
      <c r="J172" s="59">
        <v>210000000</v>
      </c>
      <c r="K172" s="2" t="s">
        <v>212</v>
      </c>
      <c r="L172" s="2" t="s">
        <v>101</v>
      </c>
      <c r="M172" s="5" t="s">
        <v>107804</v>
      </c>
      <c r="N172" s="5" t="s">
        <v>4396</v>
      </c>
      <c r="O172" s="10" t="s">
        <v>107820</v>
      </c>
      <c r="P172" s="10">
        <v>3163743056</v>
      </c>
      <c r="Q172" s="18" t="s">
        <v>107821</v>
      </c>
      <c r="R172" s="19"/>
      <c r="S172" s="42"/>
      <c r="T172" s="49"/>
      <c r="W172" s="52"/>
    </row>
    <row r="173" spans="1:23" ht="90" x14ac:dyDescent="0.25">
      <c r="A173" s="5" t="s">
        <v>107827</v>
      </c>
      <c r="B173" s="63" t="s">
        <v>107887</v>
      </c>
      <c r="C173" s="60">
        <v>4</v>
      </c>
      <c r="D173" s="60">
        <v>4</v>
      </c>
      <c r="E173" s="10">
        <v>2</v>
      </c>
      <c r="F173" s="10">
        <v>2</v>
      </c>
      <c r="G173" s="74" t="s">
        <v>107851</v>
      </c>
      <c r="H173" s="74" t="s">
        <v>211</v>
      </c>
      <c r="I173" s="59">
        <v>210000000</v>
      </c>
      <c r="J173" s="59">
        <v>210000000</v>
      </c>
      <c r="K173" s="2" t="s">
        <v>212</v>
      </c>
      <c r="L173" s="2" t="s">
        <v>101</v>
      </c>
      <c r="M173" s="5" t="s">
        <v>107804</v>
      </c>
      <c r="N173" s="5" t="s">
        <v>4396</v>
      </c>
      <c r="O173" s="10" t="s">
        <v>107820</v>
      </c>
      <c r="P173" s="10">
        <v>3163743056</v>
      </c>
      <c r="Q173" s="18" t="s">
        <v>107821</v>
      </c>
      <c r="R173" s="19"/>
      <c r="S173" s="42"/>
      <c r="T173" s="49"/>
      <c r="W173" s="52"/>
    </row>
    <row r="174" spans="1:23" ht="90" x14ac:dyDescent="0.25">
      <c r="A174" s="5" t="s">
        <v>107827</v>
      </c>
      <c r="B174" s="63" t="s">
        <v>107887</v>
      </c>
      <c r="C174" s="60">
        <v>6</v>
      </c>
      <c r="D174" s="60">
        <v>6</v>
      </c>
      <c r="E174" s="10">
        <v>2</v>
      </c>
      <c r="F174" s="10">
        <v>2</v>
      </c>
      <c r="G174" s="74" t="s">
        <v>107851</v>
      </c>
      <c r="H174" s="74" t="s">
        <v>211</v>
      </c>
      <c r="I174" s="59">
        <v>210000000</v>
      </c>
      <c r="J174" s="59">
        <v>210000000</v>
      </c>
      <c r="K174" s="2" t="s">
        <v>212</v>
      </c>
      <c r="L174" s="2" t="s">
        <v>101</v>
      </c>
      <c r="M174" s="5" t="s">
        <v>107804</v>
      </c>
      <c r="N174" s="5" t="s">
        <v>4396</v>
      </c>
      <c r="O174" s="10" t="s">
        <v>107820</v>
      </c>
      <c r="P174" s="10">
        <v>3163743056</v>
      </c>
      <c r="Q174" s="18" t="s">
        <v>107821</v>
      </c>
      <c r="R174" s="19"/>
      <c r="S174" s="42"/>
      <c r="T174" s="49"/>
      <c r="W174" s="52"/>
    </row>
    <row r="175" spans="1:23" ht="90" x14ac:dyDescent="0.25">
      <c r="A175" s="5" t="s">
        <v>107827</v>
      </c>
      <c r="B175" s="63" t="s">
        <v>107887</v>
      </c>
      <c r="C175" s="60">
        <v>8</v>
      </c>
      <c r="D175" s="60">
        <v>8</v>
      </c>
      <c r="E175" s="10">
        <v>2</v>
      </c>
      <c r="F175" s="10">
        <v>2</v>
      </c>
      <c r="G175" s="74" t="s">
        <v>107851</v>
      </c>
      <c r="H175" s="74" t="s">
        <v>211</v>
      </c>
      <c r="I175" s="59">
        <v>210000000</v>
      </c>
      <c r="J175" s="59">
        <v>210000000</v>
      </c>
      <c r="K175" s="2" t="s">
        <v>212</v>
      </c>
      <c r="L175" s="2" t="s">
        <v>101</v>
      </c>
      <c r="M175" s="5" t="s">
        <v>107804</v>
      </c>
      <c r="N175" s="5" t="s">
        <v>4396</v>
      </c>
      <c r="O175" s="10" t="s">
        <v>107820</v>
      </c>
      <c r="P175" s="10">
        <v>3163743056</v>
      </c>
      <c r="Q175" s="18" t="s">
        <v>107821</v>
      </c>
      <c r="R175" s="19"/>
      <c r="S175" s="42"/>
      <c r="T175" s="49"/>
      <c r="W175" s="52"/>
    </row>
    <row r="176" spans="1:23" ht="90" x14ac:dyDescent="0.25">
      <c r="A176" s="5" t="s">
        <v>107827</v>
      </c>
      <c r="B176" s="63" t="s">
        <v>107887</v>
      </c>
      <c r="C176" s="60">
        <v>10</v>
      </c>
      <c r="D176" s="60">
        <v>10</v>
      </c>
      <c r="E176" s="10">
        <v>3</v>
      </c>
      <c r="F176" s="10">
        <v>3</v>
      </c>
      <c r="G176" s="74" t="s">
        <v>107851</v>
      </c>
      <c r="H176" s="74" t="s">
        <v>211</v>
      </c>
      <c r="I176" s="59">
        <f>315000000-58290674</f>
        <v>256709326</v>
      </c>
      <c r="J176" s="59">
        <f>315000000-58290674</f>
        <v>256709326</v>
      </c>
      <c r="K176" s="2" t="s">
        <v>212</v>
      </c>
      <c r="L176" s="2" t="s">
        <v>101</v>
      </c>
      <c r="M176" s="5" t="s">
        <v>107804</v>
      </c>
      <c r="N176" s="5" t="s">
        <v>4396</v>
      </c>
      <c r="O176" s="10" t="s">
        <v>107820</v>
      </c>
      <c r="P176" s="10">
        <v>3163743056</v>
      </c>
      <c r="Q176" s="18" t="s">
        <v>107821</v>
      </c>
      <c r="R176" s="19"/>
      <c r="S176" s="42"/>
      <c r="T176" s="49"/>
      <c r="W176" s="52"/>
    </row>
    <row r="177" spans="1:23" ht="60" x14ac:dyDescent="0.25">
      <c r="A177" s="5" t="s">
        <v>107828</v>
      </c>
      <c r="B177" s="63" t="s">
        <v>107888</v>
      </c>
      <c r="C177" s="60">
        <v>1</v>
      </c>
      <c r="D177" s="60">
        <v>1</v>
      </c>
      <c r="E177" s="10">
        <v>1</v>
      </c>
      <c r="F177" s="10">
        <v>1</v>
      </c>
      <c r="G177" s="74" t="s">
        <v>107851</v>
      </c>
      <c r="H177" s="74" t="s">
        <v>211</v>
      </c>
      <c r="I177" s="59">
        <v>136000000</v>
      </c>
      <c r="J177" s="59">
        <v>136000000</v>
      </c>
      <c r="K177" s="2" t="s">
        <v>212</v>
      </c>
      <c r="L177" s="2" t="s">
        <v>101</v>
      </c>
      <c r="M177" s="5" t="s">
        <v>107804</v>
      </c>
      <c r="N177" s="5" t="s">
        <v>4396</v>
      </c>
      <c r="O177" s="10" t="s">
        <v>107820</v>
      </c>
      <c r="P177" s="10">
        <v>3163743056</v>
      </c>
      <c r="Q177" s="18" t="s">
        <v>107821</v>
      </c>
      <c r="S177" s="42"/>
      <c r="T177" s="49"/>
      <c r="W177" s="52"/>
    </row>
    <row r="178" spans="1:23" ht="60" x14ac:dyDescent="0.25">
      <c r="A178" s="5" t="s">
        <v>107828</v>
      </c>
      <c r="B178" s="63" t="s">
        <v>107888</v>
      </c>
      <c r="C178" s="60">
        <v>2</v>
      </c>
      <c r="D178" s="60">
        <v>2</v>
      </c>
      <c r="E178" s="10">
        <v>2</v>
      </c>
      <c r="F178" s="10">
        <v>2</v>
      </c>
      <c r="G178" s="74" t="s">
        <v>107851</v>
      </c>
      <c r="H178" s="74" t="s">
        <v>211</v>
      </c>
      <c r="I178" s="59">
        <v>272000000</v>
      </c>
      <c r="J178" s="59">
        <v>272000000</v>
      </c>
      <c r="K178" s="2" t="s">
        <v>212</v>
      </c>
      <c r="L178" s="2" t="s">
        <v>101</v>
      </c>
      <c r="M178" s="5" t="s">
        <v>107804</v>
      </c>
      <c r="N178" s="5" t="s">
        <v>4396</v>
      </c>
      <c r="O178" s="10" t="s">
        <v>107820</v>
      </c>
      <c r="P178" s="10">
        <v>3163743056</v>
      </c>
      <c r="Q178" s="18" t="s">
        <v>107821</v>
      </c>
      <c r="R178" s="19"/>
      <c r="S178" s="42"/>
      <c r="T178" s="49"/>
      <c r="W178" s="52"/>
    </row>
    <row r="179" spans="1:23" ht="60" x14ac:dyDescent="0.25">
      <c r="A179" s="5" t="s">
        <v>107828</v>
      </c>
      <c r="B179" s="63" t="s">
        <v>107888</v>
      </c>
      <c r="C179" s="60">
        <v>4</v>
      </c>
      <c r="D179" s="60">
        <v>4</v>
      </c>
      <c r="E179" s="10">
        <v>2</v>
      </c>
      <c r="F179" s="10">
        <v>2</v>
      </c>
      <c r="G179" s="74" t="s">
        <v>107851</v>
      </c>
      <c r="H179" s="74" t="s">
        <v>211</v>
      </c>
      <c r="I179" s="59">
        <v>272000000</v>
      </c>
      <c r="J179" s="59">
        <v>272000000</v>
      </c>
      <c r="K179" s="2" t="s">
        <v>212</v>
      </c>
      <c r="L179" s="2" t="s">
        <v>101</v>
      </c>
      <c r="M179" s="5" t="s">
        <v>107804</v>
      </c>
      <c r="N179" s="5" t="s">
        <v>4396</v>
      </c>
      <c r="O179" s="10" t="s">
        <v>107820</v>
      </c>
      <c r="P179" s="10">
        <v>3163743056</v>
      </c>
      <c r="Q179" s="18" t="s">
        <v>107821</v>
      </c>
      <c r="R179" s="19"/>
      <c r="S179" s="42"/>
      <c r="T179" s="49"/>
      <c r="W179" s="52"/>
    </row>
    <row r="180" spans="1:23" ht="60" x14ac:dyDescent="0.25">
      <c r="A180" s="5" t="s">
        <v>107828</v>
      </c>
      <c r="B180" s="63" t="s">
        <v>107888</v>
      </c>
      <c r="C180" s="60">
        <v>6</v>
      </c>
      <c r="D180" s="60">
        <v>6</v>
      </c>
      <c r="E180" s="10">
        <v>2</v>
      </c>
      <c r="F180" s="10">
        <v>2</v>
      </c>
      <c r="G180" s="74" t="s">
        <v>107851</v>
      </c>
      <c r="H180" s="74" t="s">
        <v>211</v>
      </c>
      <c r="I180" s="59">
        <v>272000000</v>
      </c>
      <c r="J180" s="59">
        <v>272000000</v>
      </c>
      <c r="K180" s="2" t="s">
        <v>212</v>
      </c>
      <c r="L180" s="2" t="s">
        <v>101</v>
      </c>
      <c r="M180" s="5" t="s">
        <v>107804</v>
      </c>
      <c r="N180" s="5" t="s">
        <v>4396</v>
      </c>
      <c r="O180" s="10" t="s">
        <v>107820</v>
      </c>
      <c r="P180" s="10">
        <v>3163743056</v>
      </c>
      <c r="Q180" s="18" t="s">
        <v>107821</v>
      </c>
      <c r="R180" s="19"/>
      <c r="S180" s="42"/>
      <c r="T180" s="49"/>
      <c r="W180" s="52"/>
    </row>
    <row r="181" spans="1:23" ht="60" x14ac:dyDescent="0.25">
      <c r="A181" s="5" t="s">
        <v>107828</v>
      </c>
      <c r="B181" s="63" t="s">
        <v>107888</v>
      </c>
      <c r="C181" s="60">
        <v>8</v>
      </c>
      <c r="D181" s="60">
        <v>8</v>
      </c>
      <c r="E181" s="10">
        <v>2</v>
      </c>
      <c r="F181" s="10">
        <v>2</v>
      </c>
      <c r="G181" s="74" t="s">
        <v>107851</v>
      </c>
      <c r="H181" s="74" t="s">
        <v>211</v>
      </c>
      <c r="I181" s="59">
        <v>272000000</v>
      </c>
      <c r="J181" s="59">
        <v>272000000</v>
      </c>
      <c r="K181" s="2" t="s">
        <v>212</v>
      </c>
      <c r="L181" s="2" t="s">
        <v>101</v>
      </c>
      <c r="M181" s="5" t="s">
        <v>107804</v>
      </c>
      <c r="N181" s="5" t="s">
        <v>4396</v>
      </c>
      <c r="O181" s="10" t="s">
        <v>107820</v>
      </c>
      <c r="P181" s="10">
        <v>3163743056</v>
      </c>
      <c r="Q181" s="18" t="s">
        <v>107821</v>
      </c>
      <c r="R181" s="19"/>
      <c r="S181" s="42"/>
      <c r="T181" s="49"/>
      <c r="W181" s="52"/>
    </row>
    <row r="182" spans="1:23" ht="60" x14ac:dyDescent="0.25">
      <c r="A182" s="5" t="s">
        <v>107828</v>
      </c>
      <c r="B182" s="63" t="s">
        <v>107888</v>
      </c>
      <c r="C182" s="60">
        <v>10</v>
      </c>
      <c r="D182" s="60">
        <v>10</v>
      </c>
      <c r="E182" s="10">
        <v>3</v>
      </c>
      <c r="F182" s="10">
        <v>3</v>
      </c>
      <c r="G182" s="74" t="s">
        <v>107851</v>
      </c>
      <c r="H182" s="74" t="s">
        <v>211</v>
      </c>
      <c r="I182" s="59">
        <f>408000000-58290674</f>
        <v>349709326</v>
      </c>
      <c r="J182" s="59">
        <f>408000000-58290674</f>
        <v>349709326</v>
      </c>
      <c r="K182" s="2" t="s">
        <v>212</v>
      </c>
      <c r="L182" s="2" t="s">
        <v>101</v>
      </c>
      <c r="M182" s="5" t="s">
        <v>107804</v>
      </c>
      <c r="N182" s="5" t="s">
        <v>4396</v>
      </c>
      <c r="O182" s="10" t="s">
        <v>107820</v>
      </c>
      <c r="P182" s="10">
        <v>3163743056</v>
      </c>
      <c r="Q182" s="18" t="s">
        <v>107821</v>
      </c>
      <c r="R182" s="19"/>
      <c r="S182" s="42"/>
      <c r="T182" s="49"/>
      <c r="W182" s="52"/>
    </row>
    <row r="183" spans="1:23" ht="60" x14ac:dyDescent="0.25">
      <c r="A183" s="5" t="s">
        <v>107829</v>
      </c>
      <c r="B183" s="63" t="s">
        <v>107870</v>
      </c>
      <c r="C183" s="60">
        <v>1</v>
      </c>
      <c r="D183" s="60">
        <v>1</v>
      </c>
      <c r="E183" s="10">
        <v>1</v>
      </c>
      <c r="F183" s="10">
        <v>1</v>
      </c>
      <c r="G183" s="74" t="s">
        <v>107851</v>
      </c>
      <c r="H183" s="74" t="s">
        <v>211</v>
      </c>
      <c r="I183" s="59">
        <v>128000000</v>
      </c>
      <c r="J183" s="59">
        <v>128000000</v>
      </c>
      <c r="K183" s="2" t="s">
        <v>212</v>
      </c>
      <c r="L183" s="2" t="s">
        <v>101</v>
      </c>
      <c r="M183" s="5" t="s">
        <v>107804</v>
      </c>
      <c r="N183" s="5" t="s">
        <v>4396</v>
      </c>
      <c r="O183" s="10" t="s">
        <v>107820</v>
      </c>
      <c r="P183" s="10">
        <v>3163743056</v>
      </c>
      <c r="Q183" s="18" t="s">
        <v>107821</v>
      </c>
      <c r="S183" s="42"/>
      <c r="T183" s="49"/>
      <c r="W183" s="52"/>
    </row>
    <row r="184" spans="1:23" ht="60" x14ac:dyDescent="0.25">
      <c r="A184" s="5" t="s">
        <v>107829</v>
      </c>
      <c r="B184" s="63" t="s">
        <v>107870</v>
      </c>
      <c r="C184" s="60">
        <v>2</v>
      </c>
      <c r="D184" s="60">
        <v>2</v>
      </c>
      <c r="E184" s="10">
        <v>2</v>
      </c>
      <c r="F184" s="10">
        <v>2</v>
      </c>
      <c r="G184" s="74" t="s">
        <v>107851</v>
      </c>
      <c r="H184" s="74" t="s">
        <v>211</v>
      </c>
      <c r="I184" s="59">
        <v>256000000</v>
      </c>
      <c r="J184" s="59">
        <v>256000000</v>
      </c>
      <c r="K184" s="2" t="s">
        <v>212</v>
      </c>
      <c r="L184" s="2" t="s">
        <v>101</v>
      </c>
      <c r="M184" s="5" t="s">
        <v>107804</v>
      </c>
      <c r="N184" s="5" t="s">
        <v>4396</v>
      </c>
      <c r="O184" s="10" t="s">
        <v>107820</v>
      </c>
      <c r="P184" s="10">
        <v>3163743056</v>
      </c>
      <c r="Q184" s="18" t="s">
        <v>107821</v>
      </c>
      <c r="R184" s="19"/>
      <c r="S184" s="42"/>
      <c r="T184" s="49"/>
      <c r="W184" s="52"/>
    </row>
    <row r="185" spans="1:23" ht="60" x14ac:dyDescent="0.25">
      <c r="A185" s="5" t="s">
        <v>107829</v>
      </c>
      <c r="B185" s="63" t="s">
        <v>107870</v>
      </c>
      <c r="C185" s="60">
        <v>4</v>
      </c>
      <c r="D185" s="60">
        <v>4</v>
      </c>
      <c r="E185" s="10">
        <v>2</v>
      </c>
      <c r="F185" s="10">
        <v>2</v>
      </c>
      <c r="G185" s="74" t="s">
        <v>107851</v>
      </c>
      <c r="H185" s="74" t="s">
        <v>211</v>
      </c>
      <c r="I185" s="59">
        <v>256000000</v>
      </c>
      <c r="J185" s="59">
        <v>256000000</v>
      </c>
      <c r="K185" s="2" t="s">
        <v>212</v>
      </c>
      <c r="L185" s="2" t="s">
        <v>101</v>
      </c>
      <c r="M185" s="5" t="s">
        <v>107804</v>
      </c>
      <c r="N185" s="5" t="s">
        <v>4396</v>
      </c>
      <c r="O185" s="10" t="s">
        <v>107820</v>
      </c>
      <c r="P185" s="10">
        <v>3163743056</v>
      </c>
      <c r="Q185" s="18" t="s">
        <v>107821</v>
      </c>
      <c r="R185" s="19"/>
      <c r="S185" s="42"/>
      <c r="T185" s="49"/>
      <c r="W185" s="52"/>
    </row>
    <row r="186" spans="1:23" ht="60" x14ac:dyDescent="0.25">
      <c r="A186" s="5" t="s">
        <v>107829</v>
      </c>
      <c r="B186" s="63" t="s">
        <v>107870</v>
      </c>
      <c r="C186" s="60">
        <v>6</v>
      </c>
      <c r="D186" s="60">
        <v>6</v>
      </c>
      <c r="E186" s="10">
        <v>2</v>
      </c>
      <c r="F186" s="10">
        <v>2</v>
      </c>
      <c r="G186" s="74" t="s">
        <v>107851</v>
      </c>
      <c r="H186" s="74" t="s">
        <v>211</v>
      </c>
      <c r="I186" s="59">
        <v>256000000</v>
      </c>
      <c r="J186" s="59">
        <v>256000000</v>
      </c>
      <c r="K186" s="2" t="s">
        <v>212</v>
      </c>
      <c r="L186" s="2" t="s">
        <v>101</v>
      </c>
      <c r="M186" s="5" t="s">
        <v>107804</v>
      </c>
      <c r="N186" s="5" t="s">
        <v>4396</v>
      </c>
      <c r="O186" s="10" t="s">
        <v>107820</v>
      </c>
      <c r="P186" s="10">
        <v>3163743056</v>
      </c>
      <c r="Q186" s="18" t="s">
        <v>107821</v>
      </c>
      <c r="R186" s="19"/>
      <c r="S186" s="42"/>
      <c r="T186" s="49"/>
      <c r="W186" s="52"/>
    </row>
    <row r="187" spans="1:23" ht="60" x14ac:dyDescent="0.25">
      <c r="A187" s="5" t="s">
        <v>107829</v>
      </c>
      <c r="B187" s="63" t="s">
        <v>107870</v>
      </c>
      <c r="C187" s="60">
        <v>8</v>
      </c>
      <c r="D187" s="60">
        <v>8</v>
      </c>
      <c r="E187" s="10">
        <v>2</v>
      </c>
      <c r="F187" s="10">
        <v>2</v>
      </c>
      <c r="G187" s="74" t="s">
        <v>107851</v>
      </c>
      <c r="H187" s="74" t="s">
        <v>211</v>
      </c>
      <c r="I187" s="59">
        <v>256000000</v>
      </c>
      <c r="J187" s="59">
        <v>256000000</v>
      </c>
      <c r="K187" s="2" t="s">
        <v>212</v>
      </c>
      <c r="L187" s="2" t="s">
        <v>101</v>
      </c>
      <c r="M187" s="5" t="s">
        <v>107804</v>
      </c>
      <c r="N187" s="5" t="s">
        <v>4396</v>
      </c>
      <c r="O187" s="10" t="s">
        <v>107820</v>
      </c>
      <c r="P187" s="10">
        <v>3163743056</v>
      </c>
      <c r="Q187" s="18" t="s">
        <v>107821</v>
      </c>
      <c r="R187" s="19"/>
      <c r="S187" s="42"/>
      <c r="T187" s="49"/>
      <c r="W187" s="52"/>
    </row>
    <row r="188" spans="1:23" ht="60" x14ac:dyDescent="0.25">
      <c r="A188" s="5" t="s">
        <v>107829</v>
      </c>
      <c r="B188" s="63" t="s">
        <v>107870</v>
      </c>
      <c r="C188" s="60">
        <v>10</v>
      </c>
      <c r="D188" s="60">
        <v>10</v>
      </c>
      <c r="E188" s="10">
        <v>3</v>
      </c>
      <c r="F188" s="10">
        <v>3</v>
      </c>
      <c r="G188" s="74" t="s">
        <v>107851</v>
      </c>
      <c r="H188" s="74" t="s">
        <v>211</v>
      </c>
      <c r="I188" s="59">
        <f>384000000-58290674</f>
        <v>325709326</v>
      </c>
      <c r="J188" s="59">
        <f>384000000-58290674</f>
        <v>325709326</v>
      </c>
      <c r="K188" s="2" t="s">
        <v>212</v>
      </c>
      <c r="L188" s="2" t="s">
        <v>101</v>
      </c>
      <c r="M188" s="5" t="s">
        <v>107804</v>
      </c>
      <c r="N188" s="5" t="s">
        <v>4396</v>
      </c>
      <c r="O188" s="10" t="s">
        <v>107820</v>
      </c>
      <c r="P188" s="10">
        <v>3163743056</v>
      </c>
      <c r="Q188" s="18" t="s">
        <v>107821</v>
      </c>
      <c r="R188" s="19"/>
      <c r="S188" s="42"/>
      <c r="T188" s="49"/>
      <c r="W188" s="52"/>
    </row>
    <row r="189" spans="1:23" ht="60" x14ac:dyDescent="0.25">
      <c r="A189" s="5" t="s">
        <v>107830</v>
      </c>
      <c r="B189" s="63" t="s">
        <v>107869</v>
      </c>
      <c r="C189" s="60">
        <v>1</v>
      </c>
      <c r="D189" s="60">
        <v>1</v>
      </c>
      <c r="E189" s="10">
        <v>1</v>
      </c>
      <c r="F189" s="10">
        <v>1</v>
      </c>
      <c r="G189" s="74" t="s">
        <v>107851</v>
      </c>
      <c r="H189" s="74" t="s">
        <v>211</v>
      </c>
      <c r="I189" s="59">
        <v>145000000</v>
      </c>
      <c r="J189" s="59">
        <v>145000000</v>
      </c>
      <c r="K189" s="2" t="s">
        <v>212</v>
      </c>
      <c r="L189" s="2" t="s">
        <v>101</v>
      </c>
      <c r="M189" s="5" t="s">
        <v>107804</v>
      </c>
      <c r="N189" s="5" t="s">
        <v>4396</v>
      </c>
      <c r="O189" s="10" t="s">
        <v>107820</v>
      </c>
      <c r="P189" s="10">
        <v>3163743056</v>
      </c>
      <c r="Q189" s="18" t="s">
        <v>107821</v>
      </c>
      <c r="S189" s="42"/>
      <c r="T189" s="49"/>
      <c r="W189" s="52"/>
    </row>
    <row r="190" spans="1:23" ht="60" x14ac:dyDescent="0.25">
      <c r="A190" s="5" t="s">
        <v>107830</v>
      </c>
      <c r="B190" s="63" t="s">
        <v>107869</v>
      </c>
      <c r="C190" s="60">
        <v>2</v>
      </c>
      <c r="D190" s="60">
        <v>2</v>
      </c>
      <c r="E190" s="10">
        <v>2</v>
      </c>
      <c r="F190" s="10">
        <v>2</v>
      </c>
      <c r="G190" s="74" t="s">
        <v>107851</v>
      </c>
      <c r="H190" s="74" t="s">
        <v>211</v>
      </c>
      <c r="I190" s="59">
        <v>290000000</v>
      </c>
      <c r="J190" s="59">
        <v>290000000</v>
      </c>
      <c r="K190" s="2" t="s">
        <v>212</v>
      </c>
      <c r="L190" s="2" t="s">
        <v>101</v>
      </c>
      <c r="M190" s="5" t="s">
        <v>107804</v>
      </c>
      <c r="N190" s="5" t="s">
        <v>4396</v>
      </c>
      <c r="O190" s="10" t="s">
        <v>107820</v>
      </c>
      <c r="P190" s="10">
        <v>3163743056</v>
      </c>
      <c r="Q190" s="18" t="s">
        <v>107821</v>
      </c>
      <c r="R190" s="19"/>
      <c r="S190" s="42"/>
      <c r="T190" s="49"/>
      <c r="W190" s="52"/>
    </row>
    <row r="191" spans="1:23" ht="60" x14ac:dyDescent="0.25">
      <c r="A191" s="5" t="s">
        <v>107830</v>
      </c>
      <c r="B191" s="63" t="s">
        <v>107869</v>
      </c>
      <c r="C191" s="60">
        <v>4</v>
      </c>
      <c r="D191" s="60">
        <v>4</v>
      </c>
      <c r="E191" s="10">
        <v>2</v>
      </c>
      <c r="F191" s="10">
        <v>2</v>
      </c>
      <c r="G191" s="74" t="s">
        <v>107851</v>
      </c>
      <c r="H191" s="74" t="s">
        <v>211</v>
      </c>
      <c r="I191" s="59">
        <v>290000000</v>
      </c>
      <c r="J191" s="59">
        <v>290000000</v>
      </c>
      <c r="K191" s="2" t="s">
        <v>212</v>
      </c>
      <c r="L191" s="2" t="s">
        <v>101</v>
      </c>
      <c r="M191" s="5" t="s">
        <v>107804</v>
      </c>
      <c r="N191" s="5" t="s">
        <v>4396</v>
      </c>
      <c r="O191" s="10" t="s">
        <v>107820</v>
      </c>
      <c r="P191" s="10">
        <v>3163743056</v>
      </c>
      <c r="Q191" s="18" t="s">
        <v>107821</v>
      </c>
      <c r="R191" s="19"/>
      <c r="S191" s="42"/>
      <c r="T191" s="49"/>
      <c r="W191" s="52"/>
    </row>
    <row r="192" spans="1:23" ht="60" x14ac:dyDescent="0.25">
      <c r="A192" s="5" t="s">
        <v>107830</v>
      </c>
      <c r="B192" s="63" t="s">
        <v>107869</v>
      </c>
      <c r="C192" s="60">
        <v>6</v>
      </c>
      <c r="D192" s="60">
        <v>6</v>
      </c>
      <c r="E192" s="10">
        <v>2</v>
      </c>
      <c r="F192" s="10">
        <v>2</v>
      </c>
      <c r="G192" s="74" t="s">
        <v>107851</v>
      </c>
      <c r="H192" s="74" t="s">
        <v>211</v>
      </c>
      <c r="I192" s="59">
        <v>290000000</v>
      </c>
      <c r="J192" s="59">
        <v>290000000</v>
      </c>
      <c r="K192" s="2" t="s">
        <v>212</v>
      </c>
      <c r="L192" s="2" t="s">
        <v>101</v>
      </c>
      <c r="M192" s="5" t="s">
        <v>107804</v>
      </c>
      <c r="N192" s="5" t="s">
        <v>4396</v>
      </c>
      <c r="O192" s="10" t="s">
        <v>107820</v>
      </c>
      <c r="P192" s="10">
        <v>3163743056</v>
      </c>
      <c r="Q192" s="18" t="s">
        <v>107821</v>
      </c>
      <c r="R192" s="19"/>
      <c r="S192" s="42"/>
      <c r="T192" s="49"/>
      <c r="W192" s="52"/>
    </row>
    <row r="193" spans="1:23" ht="60" x14ac:dyDescent="0.25">
      <c r="A193" s="5" t="s">
        <v>107830</v>
      </c>
      <c r="B193" s="63" t="s">
        <v>107869</v>
      </c>
      <c r="C193" s="60">
        <v>8</v>
      </c>
      <c r="D193" s="60">
        <v>8</v>
      </c>
      <c r="E193" s="10">
        <v>2</v>
      </c>
      <c r="F193" s="10">
        <v>2</v>
      </c>
      <c r="G193" s="74" t="s">
        <v>107851</v>
      </c>
      <c r="H193" s="74" t="s">
        <v>211</v>
      </c>
      <c r="I193" s="59">
        <v>290000000</v>
      </c>
      <c r="J193" s="59">
        <v>290000000</v>
      </c>
      <c r="K193" s="2" t="s">
        <v>212</v>
      </c>
      <c r="L193" s="2" t="s">
        <v>101</v>
      </c>
      <c r="M193" s="5" t="s">
        <v>107804</v>
      </c>
      <c r="N193" s="5" t="s">
        <v>4396</v>
      </c>
      <c r="O193" s="10" t="s">
        <v>107820</v>
      </c>
      <c r="P193" s="10">
        <v>3163743056</v>
      </c>
      <c r="Q193" s="18" t="s">
        <v>107821</v>
      </c>
      <c r="R193" s="19"/>
      <c r="S193" s="42"/>
      <c r="T193" s="49"/>
      <c r="W193" s="52"/>
    </row>
    <row r="194" spans="1:23" ht="60" x14ac:dyDescent="0.25">
      <c r="A194" s="5" t="s">
        <v>107830</v>
      </c>
      <c r="B194" s="63" t="s">
        <v>107869</v>
      </c>
      <c r="C194" s="60">
        <v>10</v>
      </c>
      <c r="D194" s="60">
        <v>10</v>
      </c>
      <c r="E194" s="10">
        <v>3</v>
      </c>
      <c r="F194" s="10">
        <v>3</v>
      </c>
      <c r="G194" s="74" t="s">
        <v>107851</v>
      </c>
      <c r="H194" s="74" t="s">
        <v>211</v>
      </c>
      <c r="I194" s="59">
        <f>435000000-58290674</f>
        <v>376709326</v>
      </c>
      <c r="J194" s="59">
        <f>435000000-58290674</f>
        <v>376709326</v>
      </c>
      <c r="K194" s="2" t="s">
        <v>212</v>
      </c>
      <c r="L194" s="2" t="s">
        <v>101</v>
      </c>
      <c r="M194" s="5" t="s">
        <v>107804</v>
      </c>
      <c r="N194" s="5" t="s">
        <v>4396</v>
      </c>
      <c r="O194" s="10" t="s">
        <v>107820</v>
      </c>
      <c r="P194" s="10">
        <v>3163743056</v>
      </c>
      <c r="Q194" s="18" t="s">
        <v>107821</v>
      </c>
      <c r="R194" s="19"/>
      <c r="S194" s="42"/>
      <c r="T194" s="49"/>
      <c r="W194" s="52"/>
    </row>
    <row r="195" spans="1:23" ht="135" x14ac:dyDescent="0.25">
      <c r="A195" s="5" t="s">
        <v>107830</v>
      </c>
      <c r="B195" s="63" t="s">
        <v>107868</v>
      </c>
      <c r="C195" s="60">
        <v>1</v>
      </c>
      <c r="D195" s="60">
        <v>1</v>
      </c>
      <c r="E195" s="10">
        <v>1</v>
      </c>
      <c r="F195" s="10">
        <v>1</v>
      </c>
      <c r="G195" s="74" t="s">
        <v>107851</v>
      </c>
      <c r="H195" s="74" t="s">
        <v>211</v>
      </c>
      <c r="I195" s="59">
        <v>150000000</v>
      </c>
      <c r="J195" s="59">
        <v>150000000</v>
      </c>
      <c r="K195" s="2" t="s">
        <v>212</v>
      </c>
      <c r="L195" s="2" t="s">
        <v>101</v>
      </c>
      <c r="M195" s="5" t="s">
        <v>107804</v>
      </c>
      <c r="N195" s="5" t="s">
        <v>4396</v>
      </c>
      <c r="O195" s="10" t="s">
        <v>107820</v>
      </c>
      <c r="P195" s="10">
        <v>3163743056</v>
      </c>
      <c r="Q195" s="18" t="s">
        <v>107821</v>
      </c>
      <c r="S195" s="42"/>
      <c r="T195" s="49"/>
      <c r="W195" s="52"/>
    </row>
    <row r="196" spans="1:23" ht="135" x14ac:dyDescent="0.25">
      <c r="A196" s="5" t="s">
        <v>107830</v>
      </c>
      <c r="B196" s="63" t="s">
        <v>107868</v>
      </c>
      <c r="C196" s="60">
        <v>2</v>
      </c>
      <c r="D196" s="60">
        <v>2</v>
      </c>
      <c r="E196" s="10">
        <v>2</v>
      </c>
      <c r="F196" s="10">
        <v>2</v>
      </c>
      <c r="G196" s="74" t="s">
        <v>107851</v>
      </c>
      <c r="H196" s="74" t="s">
        <v>211</v>
      </c>
      <c r="I196" s="59">
        <v>300000000</v>
      </c>
      <c r="J196" s="59">
        <v>300000000</v>
      </c>
      <c r="K196" s="2" t="s">
        <v>212</v>
      </c>
      <c r="L196" s="2" t="s">
        <v>101</v>
      </c>
      <c r="M196" s="5" t="s">
        <v>107804</v>
      </c>
      <c r="N196" s="5" t="s">
        <v>4396</v>
      </c>
      <c r="O196" s="10" t="s">
        <v>107820</v>
      </c>
      <c r="P196" s="10">
        <v>3163743056</v>
      </c>
      <c r="Q196" s="18" t="s">
        <v>107821</v>
      </c>
      <c r="R196" s="19"/>
      <c r="S196" s="42"/>
      <c r="T196" s="49"/>
      <c r="W196" s="52"/>
    </row>
    <row r="197" spans="1:23" ht="135" x14ac:dyDescent="0.25">
      <c r="A197" s="5" t="s">
        <v>107830</v>
      </c>
      <c r="B197" s="63" t="s">
        <v>107868</v>
      </c>
      <c r="C197" s="60">
        <v>4</v>
      </c>
      <c r="D197" s="60">
        <v>4</v>
      </c>
      <c r="E197" s="10">
        <v>2</v>
      </c>
      <c r="F197" s="10">
        <v>2</v>
      </c>
      <c r="G197" s="74" t="s">
        <v>107851</v>
      </c>
      <c r="H197" s="74" t="s">
        <v>211</v>
      </c>
      <c r="I197" s="59">
        <v>300000000</v>
      </c>
      <c r="J197" s="59">
        <v>300000000</v>
      </c>
      <c r="K197" s="2" t="s">
        <v>212</v>
      </c>
      <c r="L197" s="2" t="s">
        <v>101</v>
      </c>
      <c r="M197" s="5" t="s">
        <v>107804</v>
      </c>
      <c r="N197" s="5" t="s">
        <v>4396</v>
      </c>
      <c r="O197" s="10" t="s">
        <v>107820</v>
      </c>
      <c r="P197" s="10">
        <v>3163743056</v>
      </c>
      <c r="Q197" s="18" t="s">
        <v>107821</v>
      </c>
      <c r="R197" s="19"/>
      <c r="S197" s="42"/>
      <c r="T197" s="49"/>
      <c r="W197" s="52"/>
    </row>
    <row r="198" spans="1:23" ht="135" x14ac:dyDescent="0.25">
      <c r="A198" s="5" t="s">
        <v>107830</v>
      </c>
      <c r="B198" s="63" t="s">
        <v>107868</v>
      </c>
      <c r="C198" s="60">
        <v>6</v>
      </c>
      <c r="D198" s="60">
        <v>6</v>
      </c>
      <c r="E198" s="10">
        <v>2</v>
      </c>
      <c r="F198" s="10">
        <v>2</v>
      </c>
      <c r="G198" s="74" t="s">
        <v>107851</v>
      </c>
      <c r="H198" s="74" t="s">
        <v>211</v>
      </c>
      <c r="I198" s="59">
        <v>300000000</v>
      </c>
      <c r="J198" s="59">
        <v>300000000</v>
      </c>
      <c r="K198" s="2" t="s">
        <v>212</v>
      </c>
      <c r="L198" s="2" t="s">
        <v>101</v>
      </c>
      <c r="M198" s="5" t="s">
        <v>107804</v>
      </c>
      <c r="N198" s="5" t="s">
        <v>4396</v>
      </c>
      <c r="O198" s="10" t="s">
        <v>107820</v>
      </c>
      <c r="P198" s="10">
        <v>3163743056</v>
      </c>
      <c r="Q198" s="18" t="s">
        <v>107821</v>
      </c>
      <c r="R198" s="19"/>
      <c r="S198" s="42"/>
      <c r="T198" s="49"/>
      <c r="W198" s="52"/>
    </row>
    <row r="199" spans="1:23" ht="135" x14ac:dyDescent="0.25">
      <c r="A199" s="5" t="s">
        <v>107830</v>
      </c>
      <c r="B199" s="63" t="s">
        <v>107868</v>
      </c>
      <c r="C199" s="60">
        <v>8</v>
      </c>
      <c r="D199" s="60">
        <v>8</v>
      </c>
      <c r="E199" s="10">
        <v>2</v>
      </c>
      <c r="F199" s="10">
        <v>2</v>
      </c>
      <c r="G199" s="74" t="s">
        <v>107851</v>
      </c>
      <c r="H199" s="74" t="s">
        <v>211</v>
      </c>
      <c r="I199" s="59">
        <v>300000000</v>
      </c>
      <c r="J199" s="59">
        <v>300000000</v>
      </c>
      <c r="K199" s="2" t="s">
        <v>212</v>
      </c>
      <c r="L199" s="2" t="s">
        <v>101</v>
      </c>
      <c r="M199" s="5" t="s">
        <v>107804</v>
      </c>
      <c r="N199" s="5" t="s">
        <v>4396</v>
      </c>
      <c r="O199" s="10" t="s">
        <v>107820</v>
      </c>
      <c r="P199" s="10">
        <v>3163743056</v>
      </c>
      <c r="Q199" s="18" t="s">
        <v>107821</v>
      </c>
      <c r="R199" s="19"/>
      <c r="S199" s="42"/>
      <c r="T199" s="49"/>
      <c r="W199" s="52"/>
    </row>
    <row r="200" spans="1:23" ht="135" x14ac:dyDescent="0.25">
      <c r="A200" s="5" t="s">
        <v>107830</v>
      </c>
      <c r="B200" s="63" t="s">
        <v>107868</v>
      </c>
      <c r="C200" s="60">
        <v>10</v>
      </c>
      <c r="D200" s="60">
        <v>10</v>
      </c>
      <c r="E200" s="10">
        <v>3</v>
      </c>
      <c r="F200" s="10">
        <v>3</v>
      </c>
      <c r="G200" s="74" t="s">
        <v>107851</v>
      </c>
      <c r="H200" s="74" t="s">
        <v>211</v>
      </c>
      <c r="I200" s="59">
        <f>450000000-58290674</f>
        <v>391709326</v>
      </c>
      <c r="J200" s="59">
        <f>450000000-58290674</f>
        <v>391709326</v>
      </c>
      <c r="K200" s="2" t="s">
        <v>212</v>
      </c>
      <c r="L200" s="2" t="s">
        <v>101</v>
      </c>
      <c r="M200" s="5" t="s">
        <v>107804</v>
      </c>
      <c r="N200" s="5" t="s">
        <v>4396</v>
      </c>
      <c r="O200" s="10" t="s">
        <v>107820</v>
      </c>
      <c r="P200" s="10">
        <v>3163743056</v>
      </c>
      <c r="Q200" s="18" t="s">
        <v>107821</v>
      </c>
      <c r="R200" s="19"/>
      <c r="S200" s="42"/>
      <c r="T200" s="49"/>
      <c r="W200" s="52"/>
    </row>
    <row r="201" spans="1:23" ht="90" x14ac:dyDescent="0.25">
      <c r="A201" s="5" t="s">
        <v>107830</v>
      </c>
      <c r="B201" s="63" t="s">
        <v>107866</v>
      </c>
      <c r="C201" s="60">
        <v>1</v>
      </c>
      <c r="D201" s="60">
        <v>1</v>
      </c>
      <c r="E201" s="10">
        <v>1</v>
      </c>
      <c r="F201" s="10">
        <v>1</v>
      </c>
      <c r="G201" s="74" t="s">
        <v>107851</v>
      </c>
      <c r="H201" s="74" t="s">
        <v>211</v>
      </c>
      <c r="I201" s="59">
        <v>88000000</v>
      </c>
      <c r="J201" s="59">
        <v>88000000</v>
      </c>
      <c r="K201" s="2" t="s">
        <v>212</v>
      </c>
      <c r="L201" s="2" t="s">
        <v>101</v>
      </c>
      <c r="M201" s="5" t="s">
        <v>107804</v>
      </c>
      <c r="N201" s="5" t="s">
        <v>4396</v>
      </c>
      <c r="O201" s="10" t="s">
        <v>107820</v>
      </c>
      <c r="P201" s="10">
        <v>3163743056</v>
      </c>
      <c r="Q201" s="18" t="s">
        <v>107821</v>
      </c>
      <c r="S201" s="42"/>
      <c r="T201" s="49"/>
      <c r="W201" s="52"/>
    </row>
    <row r="202" spans="1:23" ht="90" x14ac:dyDescent="0.25">
      <c r="A202" s="5" t="s">
        <v>107830</v>
      </c>
      <c r="B202" s="63" t="s">
        <v>107866</v>
      </c>
      <c r="C202" s="60">
        <v>2</v>
      </c>
      <c r="D202" s="60">
        <v>2</v>
      </c>
      <c r="E202" s="10">
        <v>2</v>
      </c>
      <c r="F202" s="10">
        <v>2</v>
      </c>
      <c r="G202" s="74" t="s">
        <v>107851</v>
      </c>
      <c r="H202" s="74" t="s">
        <v>211</v>
      </c>
      <c r="I202" s="59">
        <v>176000000</v>
      </c>
      <c r="J202" s="59">
        <v>176000000</v>
      </c>
      <c r="K202" s="2" t="s">
        <v>212</v>
      </c>
      <c r="L202" s="2" t="s">
        <v>101</v>
      </c>
      <c r="M202" s="5" t="s">
        <v>107804</v>
      </c>
      <c r="N202" s="5" t="s">
        <v>4396</v>
      </c>
      <c r="O202" s="10" t="s">
        <v>107820</v>
      </c>
      <c r="P202" s="10">
        <v>3163743056</v>
      </c>
      <c r="Q202" s="18" t="s">
        <v>107821</v>
      </c>
      <c r="R202" s="19"/>
      <c r="S202" s="42"/>
      <c r="T202" s="49"/>
      <c r="W202" s="52"/>
    </row>
    <row r="203" spans="1:23" ht="90" x14ac:dyDescent="0.25">
      <c r="A203" s="5" t="s">
        <v>107830</v>
      </c>
      <c r="B203" s="63" t="s">
        <v>107866</v>
      </c>
      <c r="C203" s="60">
        <v>4</v>
      </c>
      <c r="D203" s="60">
        <v>4</v>
      </c>
      <c r="E203" s="10">
        <v>2</v>
      </c>
      <c r="F203" s="10">
        <v>2</v>
      </c>
      <c r="G203" s="74" t="s">
        <v>107851</v>
      </c>
      <c r="H203" s="74" t="s">
        <v>211</v>
      </c>
      <c r="I203" s="59">
        <v>176000000</v>
      </c>
      <c r="J203" s="59">
        <v>176000000</v>
      </c>
      <c r="K203" s="2" t="s">
        <v>212</v>
      </c>
      <c r="L203" s="2" t="s">
        <v>101</v>
      </c>
      <c r="M203" s="5" t="s">
        <v>107804</v>
      </c>
      <c r="N203" s="5" t="s">
        <v>4396</v>
      </c>
      <c r="O203" s="10" t="s">
        <v>107820</v>
      </c>
      <c r="P203" s="10">
        <v>3163743056</v>
      </c>
      <c r="Q203" s="18" t="s">
        <v>107821</v>
      </c>
      <c r="R203" s="19"/>
      <c r="S203" s="42"/>
      <c r="T203" s="49"/>
      <c r="W203" s="52"/>
    </row>
    <row r="204" spans="1:23" ht="90" x14ac:dyDescent="0.25">
      <c r="A204" s="5" t="s">
        <v>107830</v>
      </c>
      <c r="B204" s="63" t="s">
        <v>107866</v>
      </c>
      <c r="C204" s="60">
        <v>6</v>
      </c>
      <c r="D204" s="60">
        <v>6</v>
      </c>
      <c r="E204" s="10">
        <v>2</v>
      </c>
      <c r="F204" s="10">
        <v>2</v>
      </c>
      <c r="G204" s="74" t="s">
        <v>107851</v>
      </c>
      <c r="H204" s="74" t="s">
        <v>211</v>
      </c>
      <c r="I204" s="59">
        <v>176000000</v>
      </c>
      <c r="J204" s="59">
        <v>176000000</v>
      </c>
      <c r="K204" s="2" t="s">
        <v>212</v>
      </c>
      <c r="L204" s="2" t="s">
        <v>101</v>
      </c>
      <c r="M204" s="5" t="s">
        <v>107804</v>
      </c>
      <c r="N204" s="5" t="s">
        <v>4396</v>
      </c>
      <c r="O204" s="10" t="s">
        <v>107820</v>
      </c>
      <c r="P204" s="10">
        <v>3163743056</v>
      </c>
      <c r="Q204" s="18" t="s">
        <v>107821</v>
      </c>
      <c r="R204" s="19"/>
      <c r="S204" s="42"/>
      <c r="T204" s="49"/>
      <c r="W204" s="52"/>
    </row>
    <row r="205" spans="1:23" ht="90" x14ac:dyDescent="0.25">
      <c r="A205" s="5" t="s">
        <v>107830</v>
      </c>
      <c r="B205" s="63" t="s">
        <v>107866</v>
      </c>
      <c r="C205" s="60">
        <v>8</v>
      </c>
      <c r="D205" s="60">
        <v>8</v>
      </c>
      <c r="E205" s="10">
        <v>2</v>
      </c>
      <c r="F205" s="10">
        <v>2</v>
      </c>
      <c r="G205" s="74" t="s">
        <v>107851</v>
      </c>
      <c r="H205" s="74" t="s">
        <v>211</v>
      </c>
      <c r="I205" s="59">
        <v>176000000</v>
      </c>
      <c r="J205" s="59">
        <v>176000000</v>
      </c>
      <c r="K205" s="2" t="s">
        <v>212</v>
      </c>
      <c r="L205" s="2" t="s">
        <v>101</v>
      </c>
      <c r="M205" s="5" t="s">
        <v>107804</v>
      </c>
      <c r="N205" s="5" t="s">
        <v>4396</v>
      </c>
      <c r="O205" s="10" t="s">
        <v>107820</v>
      </c>
      <c r="P205" s="10">
        <v>3163743056</v>
      </c>
      <c r="Q205" s="18" t="s">
        <v>107821</v>
      </c>
      <c r="R205" s="19"/>
      <c r="S205" s="42"/>
      <c r="T205" s="49"/>
      <c r="W205" s="52"/>
    </row>
    <row r="206" spans="1:23" ht="90" x14ac:dyDescent="0.25">
      <c r="A206" s="5" t="s">
        <v>107830</v>
      </c>
      <c r="B206" s="63" t="s">
        <v>107866</v>
      </c>
      <c r="C206" s="60">
        <v>10</v>
      </c>
      <c r="D206" s="60">
        <v>10</v>
      </c>
      <c r="E206" s="10">
        <v>3</v>
      </c>
      <c r="F206" s="10">
        <v>3</v>
      </c>
      <c r="G206" s="74" t="s">
        <v>107851</v>
      </c>
      <c r="H206" s="74" t="s">
        <v>211</v>
      </c>
      <c r="I206" s="59">
        <f>264000000-58290674</f>
        <v>205709326</v>
      </c>
      <c r="J206" s="59">
        <f>264000000-58290674</f>
        <v>205709326</v>
      </c>
      <c r="K206" s="2" t="s">
        <v>212</v>
      </c>
      <c r="L206" s="2" t="s">
        <v>101</v>
      </c>
      <c r="M206" s="5" t="s">
        <v>107804</v>
      </c>
      <c r="N206" s="5" t="s">
        <v>4396</v>
      </c>
      <c r="O206" s="10" t="s">
        <v>107820</v>
      </c>
      <c r="P206" s="10">
        <v>3163743056</v>
      </c>
      <c r="Q206" s="18" t="s">
        <v>107821</v>
      </c>
      <c r="R206" s="19"/>
      <c r="S206" s="42"/>
      <c r="T206" s="49"/>
      <c r="W206" s="52"/>
    </row>
    <row r="207" spans="1:23" ht="75" x14ac:dyDescent="0.25">
      <c r="A207" s="5" t="s">
        <v>107831</v>
      </c>
      <c r="B207" s="63" t="s">
        <v>107867</v>
      </c>
      <c r="C207" s="60">
        <v>1</v>
      </c>
      <c r="D207" s="60">
        <v>1</v>
      </c>
      <c r="E207" s="10">
        <v>1</v>
      </c>
      <c r="F207" s="10">
        <v>1</v>
      </c>
      <c r="G207" s="74" t="s">
        <v>107851</v>
      </c>
      <c r="H207" s="74" t="s">
        <v>211</v>
      </c>
      <c r="I207" s="59">
        <v>33000000</v>
      </c>
      <c r="J207" s="59">
        <v>33000000</v>
      </c>
      <c r="K207" s="2" t="s">
        <v>212</v>
      </c>
      <c r="L207" s="2" t="s">
        <v>101</v>
      </c>
      <c r="M207" s="5" t="s">
        <v>107804</v>
      </c>
      <c r="N207" s="5" t="s">
        <v>4396</v>
      </c>
      <c r="O207" s="10" t="s">
        <v>107820</v>
      </c>
      <c r="P207" s="10">
        <v>3163743056</v>
      </c>
      <c r="Q207" s="18" t="s">
        <v>107821</v>
      </c>
      <c r="S207" s="42"/>
      <c r="T207" s="49"/>
      <c r="W207" s="52"/>
    </row>
    <row r="208" spans="1:23" ht="75" x14ac:dyDescent="0.25">
      <c r="A208" s="5" t="s">
        <v>107831</v>
      </c>
      <c r="B208" s="63" t="s">
        <v>107867</v>
      </c>
      <c r="C208" s="60">
        <v>2</v>
      </c>
      <c r="D208" s="60">
        <v>2</v>
      </c>
      <c r="E208" s="10">
        <v>2</v>
      </c>
      <c r="F208" s="10">
        <v>2</v>
      </c>
      <c r="G208" s="74" t="s">
        <v>107851</v>
      </c>
      <c r="H208" s="74" t="s">
        <v>211</v>
      </c>
      <c r="I208" s="59">
        <v>66000000</v>
      </c>
      <c r="J208" s="59">
        <v>66000000</v>
      </c>
      <c r="K208" s="2" t="s">
        <v>212</v>
      </c>
      <c r="L208" s="2" t="s">
        <v>101</v>
      </c>
      <c r="M208" s="5" t="s">
        <v>107804</v>
      </c>
      <c r="N208" s="5" t="s">
        <v>4396</v>
      </c>
      <c r="O208" s="10" t="s">
        <v>107820</v>
      </c>
      <c r="P208" s="10">
        <v>3163743056</v>
      </c>
      <c r="Q208" s="18" t="s">
        <v>107821</v>
      </c>
      <c r="R208" s="19"/>
      <c r="S208" s="42"/>
      <c r="T208" s="49"/>
      <c r="W208" s="52"/>
    </row>
    <row r="209" spans="1:23" ht="75" x14ac:dyDescent="0.25">
      <c r="A209" s="5" t="s">
        <v>107831</v>
      </c>
      <c r="B209" s="63" t="s">
        <v>107867</v>
      </c>
      <c r="C209" s="60">
        <v>4</v>
      </c>
      <c r="D209" s="60">
        <v>4</v>
      </c>
      <c r="E209" s="10">
        <v>2</v>
      </c>
      <c r="F209" s="10">
        <v>2</v>
      </c>
      <c r="G209" s="74" t="s">
        <v>107851</v>
      </c>
      <c r="H209" s="74" t="s">
        <v>211</v>
      </c>
      <c r="I209" s="59">
        <v>66000000</v>
      </c>
      <c r="J209" s="59">
        <v>66000000</v>
      </c>
      <c r="K209" s="2" t="s">
        <v>212</v>
      </c>
      <c r="L209" s="2" t="s">
        <v>101</v>
      </c>
      <c r="M209" s="5" t="s">
        <v>107804</v>
      </c>
      <c r="N209" s="5" t="s">
        <v>4396</v>
      </c>
      <c r="O209" s="10" t="s">
        <v>107820</v>
      </c>
      <c r="P209" s="10">
        <v>3163743056</v>
      </c>
      <c r="Q209" s="18" t="s">
        <v>107821</v>
      </c>
      <c r="R209" s="19"/>
      <c r="S209" s="42"/>
      <c r="T209" s="49"/>
      <c r="W209" s="52"/>
    </row>
    <row r="210" spans="1:23" ht="75" x14ac:dyDescent="0.25">
      <c r="A210" s="5" t="s">
        <v>107831</v>
      </c>
      <c r="B210" s="63" t="s">
        <v>107867</v>
      </c>
      <c r="C210" s="60">
        <v>6</v>
      </c>
      <c r="D210" s="60">
        <v>6</v>
      </c>
      <c r="E210" s="10">
        <v>2</v>
      </c>
      <c r="F210" s="10">
        <v>2</v>
      </c>
      <c r="G210" s="74" t="s">
        <v>107851</v>
      </c>
      <c r="H210" s="74" t="s">
        <v>211</v>
      </c>
      <c r="I210" s="59">
        <v>66000000</v>
      </c>
      <c r="J210" s="59">
        <v>66000000</v>
      </c>
      <c r="K210" s="2" t="s">
        <v>212</v>
      </c>
      <c r="L210" s="2" t="s">
        <v>101</v>
      </c>
      <c r="M210" s="5" t="s">
        <v>107804</v>
      </c>
      <c r="N210" s="5" t="s">
        <v>4396</v>
      </c>
      <c r="O210" s="10" t="s">
        <v>107820</v>
      </c>
      <c r="P210" s="10">
        <v>3163743056</v>
      </c>
      <c r="Q210" s="18" t="s">
        <v>107821</v>
      </c>
      <c r="R210" s="19"/>
      <c r="S210" s="42"/>
      <c r="T210" s="49"/>
      <c r="W210" s="52"/>
    </row>
    <row r="211" spans="1:23" ht="75" x14ac:dyDescent="0.25">
      <c r="A211" s="5" t="s">
        <v>107831</v>
      </c>
      <c r="B211" s="63" t="s">
        <v>107867</v>
      </c>
      <c r="C211" s="60">
        <v>8</v>
      </c>
      <c r="D211" s="60">
        <v>8</v>
      </c>
      <c r="E211" s="10">
        <v>2</v>
      </c>
      <c r="F211" s="10">
        <v>2</v>
      </c>
      <c r="G211" s="74" t="s">
        <v>107851</v>
      </c>
      <c r="H211" s="74" t="s">
        <v>211</v>
      </c>
      <c r="I211" s="59">
        <v>66000000</v>
      </c>
      <c r="J211" s="59">
        <v>66000000</v>
      </c>
      <c r="K211" s="2" t="s">
        <v>212</v>
      </c>
      <c r="L211" s="2" t="s">
        <v>101</v>
      </c>
      <c r="M211" s="5" t="s">
        <v>107804</v>
      </c>
      <c r="N211" s="5" t="s">
        <v>4396</v>
      </c>
      <c r="O211" s="10" t="s">
        <v>107820</v>
      </c>
      <c r="P211" s="10">
        <v>3163743056</v>
      </c>
      <c r="Q211" s="18" t="s">
        <v>107821</v>
      </c>
      <c r="R211" s="19"/>
      <c r="S211" s="42"/>
      <c r="T211" s="49"/>
      <c r="W211" s="52"/>
    </row>
    <row r="212" spans="1:23" ht="75" x14ac:dyDescent="0.25">
      <c r="A212" s="5" t="s">
        <v>107831</v>
      </c>
      <c r="B212" s="63" t="s">
        <v>107867</v>
      </c>
      <c r="C212" s="60">
        <v>10</v>
      </c>
      <c r="D212" s="60">
        <v>10</v>
      </c>
      <c r="E212" s="10">
        <v>3</v>
      </c>
      <c r="F212" s="10">
        <v>3</v>
      </c>
      <c r="G212" s="74" t="s">
        <v>107851</v>
      </c>
      <c r="H212" s="74" t="s">
        <v>211</v>
      </c>
      <c r="I212" s="59">
        <f>99000000-56505406</f>
        <v>42494594</v>
      </c>
      <c r="J212" s="59">
        <f>99000000-56505406</f>
        <v>42494594</v>
      </c>
      <c r="K212" s="2" t="s">
        <v>212</v>
      </c>
      <c r="L212" s="2" t="s">
        <v>101</v>
      </c>
      <c r="M212" s="5" t="s">
        <v>107804</v>
      </c>
      <c r="N212" s="5" t="s">
        <v>4396</v>
      </c>
      <c r="O212" s="10" t="s">
        <v>107820</v>
      </c>
      <c r="P212" s="10">
        <v>3163743056</v>
      </c>
      <c r="Q212" s="18" t="s">
        <v>107821</v>
      </c>
      <c r="R212" s="19"/>
      <c r="S212" s="42"/>
      <c r="T212" s="49"/>
      <c r="W212" s="52"/>
    </row>
    <row r="213" spans="1:23" ht="120" x14ac:dyDescent="0.25">
      <c r="A213" s="5">
        <v>76111500</v>
      </c>
      <c r="B213" s="63" t="s">
        <v>107889</v>
      </c>
      <c r="C213" s="60">
        <v>1</v>
      </c>
      <c r="D213" s="60">
        <v>1</v>
      </c>
      <c r="E213" s="10">
        <v>1</v>
      </c>
      <c r="F213" s="10">
        <v>1</v>
      </c>
      <c r="G213" s="74" t="s">
        <v>107851</v>
      </c>
      <c r="H213" s="74" t="s">
        <v>211</v>
      </c>
      <c r="I213" s="59">
        <v>2431256</v>
      </c>
      <c r="J213" s="59">
        <v>2431256</v>
      </c>
      <c r="K213" s="2" t="s">
        <v>212</v>
      </c>
      <c r="L213" s="2" t="s">
        <v>101</v>
      </c>
      <c r="M213" s="5" t="s">
        <v>107804</v>
      </c>
      <c r="N213" s="5" t="s">
        <v>4396</v>
      </c>
      <c r="O213" s="10" t="s">
        <v>107820</v>
      </c>
      <c r="P213" s="10">
        <v>3163743056</v>
      </c>
      <c r="Q213" s="18" t="s">
        <v>107821</v>
      </c>
      <c r="S213" s="42"/>
      <c r="T213" s="49"/>
      <c r="W213" s="52"/>
    </row>
    <row r="214" spans="1:23" ht="120" x14ac:dyDescent="0.25">
      <c r="A214" s="5">
        <v>76111500</v>
      </c>
      <c r="B214" s="63" t="s">
        <v>107889</v>
      </c>
      <c r="C214" s="60">
        <v>2</v>
      </c>
      <c r="D214" s="60">
        <v>2</v>
      </c>
      <c r="E214" s="10">
        <v>2</v>
      </c>
      <c r="F214" s="10">
        <v>2</v>
      </c>
      <c r="G214" s="74" t="s">
        <v>107851</v>
      </c>
      <c r="H214" s="74" t="s">
        <v>211</v>
      </c>
      <c r="I214" s="59">
        <f>I213*2</f>
        <v>4862512</v>
      </c>
      <c r="J214" s="59">
        <f>J213*2</f>
        <v>4862512</v>
      </c>
      <c r="K214" s="2" t="s">
        <v>212</v>
      </c>
      <c r="L214" s="2" t="s">
        <v>101</v>
      </c>
      <c r="M214" s="5" t="s">
        <v>107804</v>
      </c>
      <c r="N214" s="5" t="s">
        <v>4396</v>
      </c>
      <c r="O214" s="10" t="s">
        <v>107820</v>
      </c>
      <c r="P214" s="10">
        <v>3163743056</v>
      </c>
      <c r="Q214" s="18" t="s">
        <v>107821</v>
      </c>
      <c r="R214" s="19"/>
      <c r="S214" s="42"/>
      <c r="T214" s="49"/>
      <c r="W214" s="52"/>
    </row>
    <row r="215" spans="1:23" ht="120" x14ac:dyDescent="0.25">
      <c r="A215" s="5">
        <v>76111500</v>
      </c>
      <c r="B215" s="63" t="s">
        <v>107889</v>
      </c>
      <c r="C215" s="60">
        <v>4</v>
      </c>
      <c r="D215" s="60">
        <v>4</v>
      </c>
      <c r="E215" s="10">
        <v>2</v>
      </c>
      <c r="F215" s="10">
        <v>2</v>
      </c>
      <c r="G215" s="74" t="s">
        <v>107851</v>
      </c>
      <c r="H215" s="74" t="s">
        <v>211</v>
      </c>
      <c r="I215" s="59">
        <f>I213*2</f>
        <v>4862512</v>
      </c>
      <c r="J215" s="59">
        <f>J213*2</f>
        <v>4862512</v>
      </c>
      <c r="K215" s="2" t="s">
        <v>212</v>
      </c>
      <c r="L215" s="2" t="s">
        <v>101</v>
      </c>
      <c r="M215" s="5" t="s">
        <v>107804</v>
      </c>
      <c r="N215" s="5" t="s">
        <v>4396</v>
      </c>
      <c r="O215" s="10" t="s">
        <v>107820</v>
      </c>
      <c r="P215" s="10">
        <v>3163743056</v>
      </c>
      <c r="Q215" s="18" t="s">
        <v>107821</v>
      </c>
      <c r="R215" s="19"/>
      <c r="S215" s="42"/>
      <c r="T215" s="49"/>
      <c r="W215" s="52"/>
    </row>
    <row r="216" spans="1:23" ht="120" x14ac:dyDescent="0.25">
      <c r="A216" s="5">
        <v>76111500</v>
      </c>
      <c r="B216" s="63" t="s">
        <v>107889</v>
      </c>
      <c r="C216" s="60">
        <v>6</v>
      </c>
      <c r="D216" s="60">
        <v>6</v>
      </c>
      <c r="E216" s="10">
        <v>2</v>
      </c>
      <c r="F216" s="10">
        <v>2</v>
      </c>
      <c r="G216" s="74" t="s">
        <v>107851</v>
      </c>
      <c r="H216" s="74" t="s">
        <v>211</v>
      </c>
      <c r="I216" s="59">
        <f>I213*2</f>
        <v>4862512</v>
      </c>
      <c r="J216" s="59">
        <f>J213*2</f>
        <v>4862512</v>
      </c>
      <c r="K216" s="2" t="s">
        <v>212</v>
      </c>
      <c r="L216" s="2" t="s">
        <v>101</v>
      </c>
      <c r="M216" s="5" t="s">
        <v>107804</v>
      </c>
      <c r="N216" s="5" t="s">
        <v>4396</v>
      </c>
      <c r="O216" s="10" t="s">
        <v>107820</v>
      </c>
      <c r="P216" s="10">
        <v>3163743056</v>
      </c>
      <c r="Q216" s="18" t="s">
        <v>107821</v>
      </c>
      <c r="R216" s="19"/>
      <c r="S216" s="42"/>
      <c r="T216" s="49"/>
      <c r="W216" s="52"/>
    </row>
    <row r="217" spans="1:23" ht="120" x14ac:dyDescent="0.25">
      <c r="A217" s="5">
        <v>76111500</v>
      </c>
      <c r="B217" s="63" t="s">
        <v>107889</v>
      </c>
      <c r="C217" s="60">
        <v>8</v>
      </c>
      <c r="D217" s="60">
        <v>8</v>
      </c>
      <c r="E217" s="10">
        <v>2</v>
      </c>
      <c r="F217" s="10">
        <v>2</v>
      </c>
      <c r="G217" s="74" t="s">
        <v>107851</v>
      </c>
      <c r="H217" s="74" t="s">
        <v>211</v>
      </c>
      <c r="I217" s="59">
        <f>I213*2</f>
        <v>4862512</v>
      </c>
      <c r="J217" s="59">
        <f>J213*2</f>
        <v>4862512</v>
      </c>
      <c r="K217" s="2" t="s">
        <v>212</v>
      </c>
      <c r="L217" s="2" t="s">
        <v>101</v>
      </c>
      <c r="M217" s="5" t="s">
        <v>107804</v>
      </c>
      <c r="N217" s="5" t="s">
        <v>4396</v>
      </c>
      <c r="O217" s="10" t="s">
        <v>107820</v>
      </c>
      <c r="P217" s="10">
        <v>3163743056</v>
      </c>
      <c r="Q217" s="18" t="s">
        <v>107821</v>
      </c>
      <c r="R217" s="19"/>
      <c r="S217" s="42"/>
      <c r="T217" s="49"/>
      <c r="W217" s="52"/>
    </row>
    <row r="218" spans="1:23" ht="120" x14ac:dyDescent="0.25">
      <c r="A218" s="5">
        <v>76111500</v>
      </c>
      <c r="B218" s="63" t="s">
        <v>107889</v>
      </c>
      <c r="C218" s="60">
        <v>10</v>
      </c>
      <c r="D218" s="60">
        <v>10</v>
      </c>
      <c r="E218" s="10">
        <v>3</v>
      </c>
      <c r="F218" s="10">
        <v>3</v>
      </c>
      <c r="G218" s="74" t="s">
        <v>107851</v>
      </c>
      <c r="H218" s="74" t="s">
        <v>211</v>
      </c>
      <c r="I218" s="59">
        <f>I213*3</f>
        <v>7293768</v>
      </c>
      <c r="J218" s="59">
        <f>J213*3</f>
        <v>7293768</v>
      </c>
      <c r="K218" s="2" t="s">
        <v>212</v>
      </c>
      <c r="L218" s="2" t="s">
        <v>101</v>
      </c>
      <c r="M218" s="5" t="s">
        <v>107804</v>
      </c>
      <c r="N218" s="5" t="s">
        <v>4396</v>
      </c>
      <c r="O218" s="10" t="s">
        <v>107820</v>
      </c>
      <c r="P218" s="10">
        <v>3163743056</v>
      </c>
      <c r="Q218" s="18" t="s">
        <v>107821</v>
      </c>
      <c r="R218" s="19"/>
      <c r="S218" s="42"/>
      <c r="T218" s="49"/>
      <c r="W218" s="52"/>
    </row>
    <row r="219" spans="1:23" ht="45" x14ac:dyDescent="0.25">
      <c r="A219" s="5">
        <v>76111500</v>
      </c>
      <c r="B219" s="63" t="s">
        <v>107890</v>
      </c>
      <c r="C219" s="60">
        <v>1</v>
      </c>
      <c r="D219" s="60">
        <v>1</v>
      </c>
      <c r="E219" s="10">
        <v>1</v>
      </c>
      <c r="F219" s="10">
        <v>1</v>
      </c>
      <c r="G219" s="74" t="s">
        <v>107851</v>
      </c>
      <c r="H219" s="74" t="s">
        <v>211</v>
      </c>
      <c r="I219" s="59">
        <v>71679207</v>
      </c>
      <c r="J219" s="59">
        <v>71679207</v>
      </c>
      <c r="K219" s="2" t="s">
        <v>212</v>
      </c>
      <c r="L219" s="2" t="s">
        <v>101</v>
      </c>
      <c r="M219" s="5" t="s">
        <v>107804</v>
      </c>
      <c r="N219" s="5" t="s">
        <v>4396</v>
      </c>
      <c r="O219" s="10" t="s">
        <v>107820</v>
      </c>
      <c r="P219" s="10">
        <v>3163743056</v>
      </c>
      <c r="Q219" s="18" t="s">
        <v>107821</v>
      </c>
      <c r="S219" s="42"/>
      <c r="T219" s="49"/>
      <c r="W219" s="52"/>
    </row>
    <row r="220" spans="1:23" ht="45" x14ac:dyDescent="0.25">
      <c r="A220" s="5">
        <v>76111500</v>
      </c>
      <c r="B220" s="63" t="s">
        <v>107890</v>
      </c>
      <c r="C220" s="60">
        <v>2</v>
      </c>
      <c r="D220" s="60">
        <v>2</v>
      </c>
      <c r="E220" s="10">
        <v>2</v>
      </c>
      <c r="F220" s="10">
        <v>2</v>
      </c>
      <c r="G220" s="74" t="s">
        <v>107851</v>
      </c>
      <c r="H220" s="74" t="s">
        <v>211</v>
      </c>
      <c r="I220" s="59">
        <f>I219*2</f>
        <v>143358414</v>
      </c>
      <c r="J220" s="59">
        <f>J219*2</f>
        <v>143358414</v>
      </c>
      <c r="K220" s="2" t="s">
        <v>212</v>
      </c>
      <c r="L220" s="2" t="s">
        <v>101</v>
      </c>
      <c r="M220" s="5" t="s">
        <v>107804</v>
      </c>
      <c r="N220" s="5" t="s">
        <v>4396</v>
      </c>
      <c r="O220" s="10" t="s">
        <v>107820</v>
      </c>
      <c r="P220" s="10">
        <v>3163743056</v>
      </c>
      <c r="Q220" s="18" t="s">
        <v>107821</v>
      </c>
      <c r="R220" s="19"/>
      <c r="S220" s="42"/>
      <c r="T220" s="49"/>
      <c r="W220" s="52"/>
    </row>
    <row r="221" spans="1:23" ht="45" x14ac:dyDescent="0.25">
      <c r="A221" s="5">
        <v>76111500</v>
      </c>
      <c r="B221" s="63" t="s">
        <v>107890</v>
      </c>
      <c r="C221" s="60">
        <v>4</v>
      </c>
      <c r="D221" s="60">
        <v>4</v>
      </c>
      <c r="E221" s="10">
        <v>2</v>
      </c>
      <c r="F221" s="10">
        <v>2</v>
      </c>
      <c r="G221" s="74" t="s">
        <v>107851</v>
      </c>
      <c r="H221" s="74" t="s">
        <v>211</v>
      </c>
      <c r="I221" s="59">
        <f>I219*2</f>
        <v>143358414</v>
      </c>
      <c r="J221" s="59">
        <f>J219*2</f>
        <v>143358414</v>
      </c>
      <c r="K221" s="2" t="s">
        <v>212</v>
      </c>
      <c r="L221" s="2" t="s">
        <v>101</v>
      </c>
      <c r="M221" s="5" t="s">
        <v>107804</v>
      </c>
      <c r="N221" s="5" t="s">
        <v>4396</v>
      </c>
      <c r="O221" s="10" t="s">
        <v>107820</v>
      </c>
      <c r="P221" s="10">
        <v>3163743056</v>
      </c>
      <c r="Q221" s="18" t="s">
        <v>107821</v>
      </c>
      <c r="R221" s="19"/>
      <c r="S221" s="42"/>
      <c r="T221" s="49"/>
      <c r="W221" s="52"/>
    </row>
    <row r="222" spans="1:23" ht="45" x14ac:dyDescent="0.25">
      <c r="A222" s="5">
        <v>76111500</v>
      </c>
      <c r="B222" s="63" t="s">
        <v>107890</v>
      </c>
      <c r="C222" s="60">
        <v>6</v>
      </c>
      <c r="D222" s="60">
        <v>6</v>
      </c>
      <c r="E222" s="10">
        <v>2</v>
      </c>
      <c r="F222" s="10">
        <v>2</v>
      </c>
      <c r="G222" s="74" t="s">
        <v>107851</v>
      </c>
      <c r="H222" s="74" t="s">
        <v>211</v>
      </c>
      <c r="I222" s="59">
        <f>I219*2</f>
        <v>143358414</v>
      </c>
      <c r="J222" s="59">
        <f>J219*2</f>
        <v>143358414</v>
      </c>
      <c r="K222" s="2" t="s">
        <v>212</v>
      </c>
      <c r="L222" s="2" t="s">
        <v>101</v>
      </c>
      <c r="M222" s="5" t="s">
        <v>107804</v>
      </c>
      <c r="N222" s="5" t="s">
        <v>4396</v>
      </c>
      <c r="O222" s="10" t="s">
        <v>107820</v>
      </c>
      <c r="P222" s="10">
        <v>3163743056</v>
      </c>
      <c r="Q222" s="18" t="s">
        <v>107821</v>
      </c>
      <c r="R222" s="19"/>
      <c r="S222" s="42"/>
      <c r="T222" s="49"/>
      <c r="W222" s="52"/>
    </row>
    <row r="223" spans="1:23" ht="45" x14ac:dyDescent="0.25">
      <c r="A223" s="61">
        <v>76111500</v>
      </c>
      <c r="B223" s="63" t="s">
        <v>107890</v>
      </c>
      <c r="C223" s="60">
        <v>8</v>
      </c>
      <c r="D223" s="60">
        <v>8</v>
      </c>
      <c r="E223" s="10">
        <v>2</v>
      </c>
      <c r="F223" s="10">
        <v>2</v>
      </c>
      <c r="G223" s="74" t="s">
        <v>107851</v>
      </c>
      <c r="H223" s="74" t="s">
        <v>211</v>
      </c>
      <c r="I223" s="59">
        <f>I219*2</f>
        <v>143358414</v>
      </c>
      <c r="J223" s="59">
        <f>J219*2</f>
        <v>143358414</v>
      </c>
      <c r="K223" s="2" t="s">
        <v>212</v>
      </c>
      <c r="L223" s="2" t="s">
        <v>101</v>
      </c>
      <c r="M223" s="5" t="s">
        <v>107804</v>
      </c>
      <c r="N223" s="5" t="s">
        <v>4396</v>
      </c>
      <c r="O223" s="10" t="s">
        <v>107820</v>
      </c>
      <c r="P223" s="10">
        <v>3163743056</v>
      </c>
      <c r="Q223" s="18" t="s">
        <v>107821</v>
      </c>
      <c r="R223" s="19"/>
      <c r="S223" s="42"/>
      <c r="T223" s="49"/>
      <c r="W223" s="52"/>
    </row>
    <row r="224" spans="1:23" ht="45" x14ac:dyDescent="0.25">
      <c r="A224" s="5">
        <v>76111500</v>
      </c>
      <c r="B224" s="63" t="s">
        <v>107890</v>
      </c>
      <c r="C224" s="60">
        <v>10</v>
      </c>
      <c r="D224" s="60">
        <v>10</v>
      </c>
      <c r="E224" s="10">
        <v>3</v>
      </c>
      <c r="F224" s="10">
        <v>3</v>
      </c>
      <c r="G224" s="74" t="s">
        <v>107851</v>
      </c>
      <c r="H224" s="74" t="s">
        <v>211</v>
      </c>
      <c r="I224" s="59">
        <f>I219*3-58290674</f>
        <v>156746947</v>
      </c>
      <c r="J224" s="59">
        <f>J219*3-58290674</f>
        <v>156746947</v>
      </c>
      <c r="K224" s="2" t="s">
        <v>212</v>
      </c>
      <c r="L224" s="2" t="s">
        <v>101</v>
      </c>
      <c r="M224" s="5" t="s">
        <v>107804</v>
      </c>
      <c r="N224" s="5" t="s">
        <v>4396</v>
      </c>
      <c r="O224" s="10" t="s">
        <v>107820</v>
      </c>
      <c r="P224" s="10">
        <v>3163743056</v>
      </c>
      <c r="Q224" s="18" t="s">
        <v>107821</v>
      </c>
      <c r="R224" s="19"/>
      <c r="S224" s="42"/>
      <c r="T224" s="49"/>
      <c r="W224" s="52"/>
    </row>
    <row r="225" spans="1:23" ht="60" x14ac:dyDescent="0.25">
      <c r="A225" s="5">
        <v>81112400</v>
      </c>
      <c r="B225" s="63" t="s">
        <v>107891</v>
      </c>
      <c r="C225" s="60">
        <v>1</v>
      </c>
      <c r="D225" s="60">
        <v>1</v>
      </c>
      <c r="E225" s="10">
        <v>1</v>
      </c>
      <c r="F225" s="10">
        <v>1</v>
      </c>
      <c r="G225" s="74" t="s">
        <v>107851</v>
      </c>
      <c r="H225" s="74" t="s">
        <v>211</v>
      </c>
      <c r="I225" s="59">
        <v>26094320</v>
      </c>
      <c r="J225" s="59">
        <v>26094320</v>
      </c>
      <c r="K225" s="2" t="s">
        <v>212</v>
      </c>
      <c r="L225" s="2" t="s">
        <v>101</v>
      </c>
      <c r="M225" s="5" t="s">
        <v>107804</v>
      </c>
      <c r="N225" s="5" t="s">
        <v>4396</v>
      </c>
      <c r="O225" s="10" t="s">
        <v>107820</v>
      </c>
      <c r="P225" s="10">
        <v>3163743056</v>
      </c>
      <c r="Q225" s="18" t="s">
        <v>107821</v>
      </c>
      <c r="S225" s="42"/>
      <c r="T225" s="49"/>
      <c r="W225" s="52"/>
    </row>
    <row r="226" spans="1:23" ht="60" x14ac:dyDescent="0.25">
      <c r="A226" s="5">
        <v>81112400</v>
      </c>
      <c r="B226" s="63" t="s">
        <v>107891</v>
      </c>
      <c r="C226" s="60">
        <v>2</v>
      </c>
      <c r="D226" s="60">
        <v>2</v>
      </c>
      <c r="E226" s="10">
        <v>2</v>
      </c>
      <c r="F226" s="10">
        <v>2</v>
      </c>
      <c r="G226" s="74" t="s">
        <v>107851</v>
      </c>
      <c r="H226" s="74" t="s">
        <v>211</v>
      </c>
      <c r="I226" s="59">
        <f>I225*2</f>
        <v>52188640</v>
      </c>
      <c r="J226" s="59">
        <f>J225*2</f>
        <v>52188640</v>
      </c>
      <c r="K226" s="2" t="s">
        <v>212</v>
      </c>
      <c r="L226" s="2" t="s">
        <v>101</v>
      </c>
      <c r="M226" s="5" t="s">
        <v>107804</v>
      </c>
      <c r="N226" s="5" t="s">
        <v>4396</v>
      </c>
      <c r="O226" s="10" t="s">
        <v>107820</v>
      </c>
      <c r="P226" s="10">
        <v>3163743056</v>
      </c>
      <c r="Q226" s="18" t="s">
        <v>107821</v>
      </c>
      <c r="R226" s="19"/>
      <c r="S226" s="42"/>
      <c r="T226" s="49"/>
      <c r="W226" s="52"/>
    </row>
    <row r="227" spans="1:23" ht="60" x14ac:dyDescent="0.25">
      <c r="A227" s="5">
        <v>81112400</v>
      </c>
      <c r="B227" s="63" t="s">
        <v>107891</v>
      </c>
      <c r="C227" s="60">
        <v>4</v>
      </c>
      <c r="D227" s="60">
        <v>4</v>
      </c>
      <c r="E227" s="10">
        <v>2</v>
      </c>
      <c r="F227" s="10">
        <v>2</v>
      </c>
      <c r="G227" s="74" t="s">
        <v>107851</v>
      </c>
      <c r="H227" s="74" t="s">
        <v>211</v>
      </c>
      <c r="I227" s="59">
        <f>I225*2</f>
        <v>52188640</v>
      </c>
      <c r="J227" s="59">
        <f>J225*2</f>
        <v>52188640</v>
      </c>
      <c r="K227" s="2" t="s">
        <v>212</v>
      </c>
      <c r="L227" s="2" t="s">
        <v>101</v>
      </c>
      <c r="M227" s="5" t="s">
        <v>107804</v>
      </c>
      <c r="N227" s="5" t="s">
        <v>4396</v>
      </c>
      <c r="O227" s="10" t="s">
        <v>107820</v>
      </c>
      <c r="P227" s="10">
        <v>3163743056</v>
      </c>
      <c r="Q227" s="18" t="s">
        <v>107821</v>
      </c>
      <c r="R227" s="19"/>
      <c r="S227" s="42"/>
      <c r="T227" s="49"/>
      <c r="W227" s="52"/>
    </row>
    <row r="228" spans="1:23" ht="60" x14ac:dyDescent="0.25">
      <c r="A228" s="5">
        <v>81112400</v>
      </c>
      <c r="B228" s="63" t="s">
        <v>107891</v>
      </c>
      <c r="C228" s="60">
        <v>6</v>
      </c>
      <c r="D228" s="60">
        <v>6</v>
      </c>
      <c r="E228" s="10">
        <v>2</v>
      </c>
      <c r="F228" s="10">
        <v>2</v>
      </c>
      <c r="G228" s="74" t="s">
        <v>107851</v>
      </c>
      <c r="H228" s="74" t="s">
        <v>211</v>
      </c>
      <c r="I228" s="59">
        <f>I225*2</f>
        <v>52188640</v>
      </c>
      <c r="J228" s="59">
        <f>J225*2</f>
        <v>52188640</v>
      </c>
      <c r="K228" s="2" t="s">
        <v>212</v>
      </c>
      <c r="L228" s="2" t="s">
        <v>101</v>
      </c>
      <c r="M228" s="5" t="s">
        <v>107804</v>
      </c>
      <c r="N228" s="5" t="s">
        <v>4396</v>
      </c>
      <c r="O228" s="10" t="s">
        <v>107820</v>
      </c>
      <c r="P228" s="10">
        <v>3163743056</v>
      </c>
      <c r="Q228" s="18" t="s">
        <v>107821</v>
      </c>
      <c r="R228" s="19"/>
      <c r="S228" s="42"/>
      <c r="T228" s="49"/>
      <c r="W228" s="52"/>
    </row>
    <row r="229" spans="1:23" ht="60" x14ac:dyDescent="0.25">
      <c r="A229" s="5">
        <v>81112400</v>
      </c>
      <c r="B229" s="63" t="s">
        <v>107891</v>
      </c>
      <c r="C229" s="60">
        <v>8</v>
      </c>
      <c r="D229" s="60">
        <v>8</v>
      </c>
      <c r="E229" s="10">
        <v>2</v>
      </c>
      <c r="F229" s="10">
        <v>2</v>
      </c>
      <c r="G229" s="74" t="s">
        <v>107851</v>
      </c>
      <c r="H229" s="74" t="s">
        <v>211</v>
      </c>
      <c r="I229" s="59">
        <f>I225*2</f>
        <v>52188640</v>
      </c>
      <c r="J229" s="59">
        <f>J225*2</f>
        <v>52188640</v>
      </c>
      <c r="K229" s="2" t="s">
        <v>212</v>
      </c>
      <c r="L229" s="2" t="s">
        <v>101</v>
      </c>
      <c r="M229" s="5" t="s">
        <v>107804</v>
      </c>
      <c r="N229" s="5" t="s">
        <v>4396</v>
      </c>
      <c r="O229" s="10" t="s">
        <v>107820</v>
      </c>
      <c r="P229" s="10">
        <v>3163743056</v>
      </c>
      <c r="Q229" s="18" t="s">
        <v>107821</v>
      </c>
      <c r="R229" s="19"/>
      <c r="S229" s="42"/>
      <c r="T229" s="49"/>
      <c r="W229" s="52"/>
    </row>
    <row r="230" spans="1:23" ht="60" x14ac:dyDescent="0.25">
      <c r="A230" s="5">
        <v>81112400</v>
      </c>
      <c r="B230" s="63" t="s">
        <v>107891</v>
      </c>
      <c r="C230" s="60">
        <v>10</v>
      </c>
      <c r="D230" s="60">
        <v>10</v>
      </c>
      <c r="E230" s="10">
        <v>3</v>
      </c>
      <c r="F230" s="10">
        <v>3</v>
      </c>
      <c r="G230" s="74" t="s">
        <v>107851</v>
      </c>
      <c r="H230" s="74" t="s">
        <v>211</v>
      </c>
      <c r="I230" s="59">
        <f>I225*3-4320092</f>
        <v>73962868</v>
      </c>
      <c r="J230" s="59">
        <f>J225*3-4320092</f>
        <v>73962868</v>
      </c>
      <c r="K230" s="2" t="s">
        <v>212</v>
      </c>
      <c r="L230" s="2" t="s">
        <v>101</v>
      </c>
      <c r="M230" s="5" t="s">
        <v>107804</v>
      </c>
      <c r="N230" s="5" t="s">
        <v>4396</v>
      </c>
      <c r="O230" s="10" t="s">
        <v>107820</v>
      </c>
      <c r="P230" s="10">
        <v>3163743056</v>
      </c>
      <c r="Q230" s="18" t="s">
        <v>107821</v>
      </c>
      <c r="R230" s="19"/>
      <c r="S230" s="42"/>
      <c r="T230" s="49"/>
      <c r="W230" s="52"/>
    </row>
    <row r="231" spans="1:23" ht="105" x14ac:dyDescent="0.25">
      <c r="A231" s="5">
        <v>81112400</v>
      </c>
      <c r="B231" s="63" t="s">
        <v>107892</v>
      </c>
      <c r="C231" s="60">
        <v>1</v>
      </c>
      <c r="D231" s="60">
        <v>1</v>
      </c>
      <c r="E231" s="10">
        <v>1</v>
      </c>
      <c r="F231" s="10">
        <v>1</v>
      </c>
      <c r="G231" s="74" t="s">
        <v>107851</v>
      </c>
      <c r="H231" s="74" t="s">
        <v>211</v>
      </c>
      <c r="I231" s="59">
        <v>6081439</v>
      </c>
      <c r="J231" s="59">
        <v>6081439</v>
      </c>
      <c r="K231" s="2" t="s">
        <v>212</v>
      </c>
      <c r="L231" s="2" t="s">
        <v>101</v>
      </c>
      <c r="M231" s="5" t="s">
        <v>107804</v>
      </c>
      <c r="N231" s="5" t="s">
        <v>4396</v>
      </c>
      <c r="O231" s="10" t="s">
        <v>107820</v>
      </c>
      <c r="P231" s="10">
        <v>3163743056</v>
      </c>
      <c r="Q231" s="18" t="s">
        <v>107821</v>
      </c>
      <c r="S231" s="42"/>
      <c r="T231" s="49"/>
      <c r="W231" s="52"/>
    </row>
    <row r="232" spans="1:23" ht="105" x14ac:dyDescent="0.25">
      <c r="A232" s="5">
        <v>81112400</v>
      </c>
      <c r="B232" s="63" t="s">
        <v>107892</v>
      </c>
      <c r="C232" s="60">
        <v>2</v>
      </c>
      <c r="D232" s="60">
        <v>2</v>
      </c>
      <c r="E232" s="10">
        <v>2</v>
      </c>
      <c r="F232" s="10">
        <v>2</v>
      </c>
      <c r="G232" s="74" t="s">
        <v>107851</v>
      </c>
      <c r="H232" s="74" t="s">
        <v>211</v>
      </c>
      <c r="I232" s="59">
        <f>I231*2</f>
        <v>12162878</v>
      </c>
      <c r="J232" s="59">
        <f>J231*2</f>
        <v>12162878</v>
      </c>
      <c r="K232" s="2" t="s">
        <v>212</v>
      </c>
      <c r="L232" s="2" t="s">
        <v>101</v>
      </c>
      <c r="M232" s="5" t="s">
        <v>107804</v>
      </c>
      <c r="N232" s="5" t="s">
        <v>4396</v>
      </c>
      <c r="O232" s="10" t="s">
        <v>107820</v>
      </c>
      <c r="P232" s="10">
        <v>3163743056</v>
      </c>
      <c r="Q232" s="18" t="s">
        <v>107821</v>
      </c>
      <c r="R232" s="19"/>
      <c r="S232" s="42"/>
      <c r="T232" s="49"/>
      <c r="W232" s="52"/>
    </row>
    <row r="233" spans="1:23" ht="45" x14ac:dyDescent="0.25">
      <c r="A233" s="5">
        <v>81112400</v>
      </c>
      <c r="B233" s="63" t="s">
        <v>107833</v>
      </c>
      <c r="C233" s="60">
        <v>4</v>
      </c>
      <c r="D233" s="60">
        <v>4</v>
      </c>
      <c r="E233" s="10">
        <v>2</v>
      </c>
      <c r="F233" s="10">
        <v>2</v>
      </c>
      <c r="G233" s="74" t="s">
        <v>107851</v>
      </c>
      <c r="H233" s="74" t="s">
        <v>211</v>
      </c>
      <c r="I233" s="59">
        <f>I231*2</f>
        <v>12162878</v>
      </c>
      <c r="J233" s="59">
        <f>J231*2</f>
        <v>12162878</v>
      </c>
      <c r="K233" s="2" t="s">
        <v>212</v>
      </c>
      <c r="L233" s="2" t="s">
        <v>101</v>
      </c>
      <c r="M233" s="5" t="s">
        <v>107804</v>
      </c>
      <c r="N233" s="5" t="s">
        <v>4396</v>
      </c>
      <c r="O233" s="10" t="s">
        <v>107820</v>
      </c>
      <c r="P233" s="10">
        <v>3163743056</v>
      </c>
      <c r="Q233" s="18" t="s">
        <v>107821</v>
      </c>
      <c r="R233" s="19"/>
      <c r="S233" s="42"/>
      <c r="T233" s="49"/>
      <c r="W233" s="52"/>
    </row>
    <row r="234" spans="1:23" ht="105" x14ac:dyDescent="0.25">
      <c r="A234" s="5">
        <v>81112400</v>
      </c>
      <c r="B234" s="63" t="s">
        <v>107892</v>
      </c>
      <c r="C234" s="60">
        <v>6</v>
      </c>
      <c r="D234" s="60">
        <v>6</v>
      </c>
      <c r="E234" s="10">
        <v>2</v>
      </c>
      <c r="F234" s="10">
        <v>2</v>
      </c>
      <c r="G234" s="74" t="s">
        <v>107851</v>
      </c>
      <c r="H234" s="74" t="s">
        <v>211</v>
      </c>
      <c r="I234" s="59">
        <f>I231*2</f>
        <v>12162878</v>
      </c>
      <c r="J234" s="59">
        <f>J231*2</f>
        <v>12162878</v>
      </c>
      <c r="K234" s="2" t="s">
        <v>212</v>
      </c>
      <c r="L234" s="2" t="s">
        <v>101</v>
      </c>
      <c r="M234" s="5" t="s">
        <v>107804</v>
      </c>
      <c r="N234" s="5" t="s">
        <v>4396</v>
      </c>
      <c r="O234" s="10" t="s">
        <v>107820</v>
      </c>
      <c r="P234" s="10">
        <v>3163743056</v>
      </c>
      <c r="Q234" s="18" t="s">
        <v>107821</v>
      </c>
      <c r="R234" s="19"/>
      <c r="S234" s="42"/>
      <c r="T234" s="49"/>
      <c r="W234" s="52"/>
    </row>
    <row r="235" spans="1:23" ht="105" x14ac:dyDescent="0.25">
      <c r="A235" s="5">
        <v>81112400</v>
      </c>
      <c r="B235" s="63" t="s">
        <v>107892</v>
      </c>
      <c r="C235" s="60">
        <v>8</v>
      </c>
      <c r="D235" s="60">
        <v>8</v>
      </c>
      <c r="E235" s="10">
        <v>2</v>
      </c>
      <c r="F235" s="10">
        <v>2</v>
      </c>
      <c r="G235" s="74" t="s">
        <v>107851</v>
      </c>
      <c r="H235" s="74" t="s">
        <v>211</v>
      </c>
      <c r="I235" s="59">
        <f>I231*2</f>
        <v>12162878</v>
      </c>
      <c r="J235" s="59">
        <f>J231*2</f>
        <v>12162878</v>
      </c>
      <c r="K235" s="2" t="s">
        <v>212</v>
      </c>
      <c r="L235" s="2" t="s">
        <v>101</v>
      </c>
      <c r="M235" s="5" t="s">
        <v>107804</v>
      </c>
      <c r="N235" s="5" t="s">
        <v>4396</v>
      </c>
      <c r="O235" s="10" t="s">
        <v>107820</v>
      </c>
      <c r="P235" s="10">
        <v>3163743056</v>
      </c>
      <c r="Q235" s="18" t="s">
        <v>107821</v>
      </c>
      <c r="R235" s="19"/>
      <c r="S235" s="42"/>
      <c r="T235" s="49"/>
      <c r="W235" s="52"/>
    </row>
    <row r="236" spans="1:23" ht="105" x14ac:dyDescent="0.25">
      <c r="A236" s="5">
        <v>81112400</v>
      </c>
      <c r="B236" s="63" t="s">
        <v>107892</v>
      </c>
      <c r="C236" s="60">
        <v>10</v>
      </c>
      <c r="D236" s="60">
        <v>10</v>
      </c>
      <c r="E236" s="10">
        <v>3</v>
      </c>
      <c r="F236" s="10">
        <v>3</v>
      </c>
      <c r="G236" s="74" t="s">
        <v>107851</v>
      </c>
      <c r="H236" s="74" t="s">
        <v>211</v>
      </c>
      <c r="I236" s="59">
        <f>I231*3-4320092</f>
        <v>13924225</v>
      </c>
      <c r="J236" s="59">
        <f>J231*3-4320092</f>
        <v>13924225</v>
      </c>
      <c r="K236" s="2" t="s">
        <v>212</v>
      </c>
      <c r="L236" s="2" t="s">
        <v>101</v>
      </c>
      <c r="M236" s="5" t="s">
        <v>107804</v>
      </c>
      <c r="N236" s="5" t="s">
        <v>4396</v>
      </c>
      <c r="O236" s="10" t="s">
        <v>107820</v>
      </c>
      <c r="P236" s="10">
        <v>3163743056</v>
      </c>
      <c r="Q236" s="18" t="s">
        <v>107821</v>
      </c>
      <c r="R236" s="19"/>
      <c r="S236" s="42"/>
      <c r="T236" s="49"/>
      <c r="W236" s="52"/>
    </row>
    <row r="237" spans="1:23" ht="51" x14ac:dyDescent="0.2">
      <c r="A237" s="60" t="s">
        <v>107853</v>
      </c>
      <c r="B237" s="63" t="s">
        <v>107901</v>
      </c>
      <c r="C237" s="60">
        <v>1</v>
      </c>
      <c r="D237" s="60">
        <v>1</v>
      </c>
      <c r="E237" s="10">
        <v>1</v>
      </c>
      <c r="F237" s="10">
        <v>1</v>
      </c>
      <c r="G237" s="74" t="s">
        <v>107851</v>
      </c>
      <c r="H237" s="74" t="s">
        <v>211</v>
      </c>
      <c r="I237" s="59">
        <v>70000000</v>
      </c>
      <c r="J237" s="59">
        <v>70000000</v>
      </c>
      <c r="K237" s="2" t="s">
        <v>212</v>
      </c>
      <c r="L237" s="2" t="s">
        <v>101</v>
      </c>
      <c r="M237" s="5" t="s">
        <v>107804</v>
      </c>
      <c r="N237" s="5" t="s">
        <v>4396</v>
      </c>
      <c r="O237" s="10" t="s">
        <v>107820</v>
      </c>
      <c r="P237" s="10">
        <v>3163743056</v>
      </c>
      <c r="Q237" s="18" t="s">
        <v>107821</v>
      </c>
      <c r="S237" s="42"/>
      <c r="T237" s="49"/>
      <c r="W237" s="52"/>
    </row>
    <row r="238" spans="1:23" ht="60" x14ac:dyDescent="0.25">
      <c r="A238" s="60" t="s">
        <v>107853</v>
      </c>
      <c r="B238" s="63" t="s">
        <v>107852</v>
      </c>
      <c r="C238" s="60">
        <v>2</v>
      </c>
      <c r="D238" s="60">
        <v>2</v>
      </c>
      <c r="E238" s="10">
        <v>2</v>
      </c>
      <c r="F238" s="10">
        <v>2</v>
      </c>
      <c r="G238" s="74" t="s">
        <v>107851</v>
      </c>
      <c r="H238" s="74" t="s">
        <v>211</v>
      </c>
      <c r="I238" s="59">
        <f>I237*2</f>
        <v>140000000</v>
      </c>
      <c r="J238" s="59">
        <f>J237*2</f>
        <v>140000000</v>
      </c>
      <c r="K238" s="2" t="s">
        <v>212</v>
      </c>
      <c r="L238" s="2" t="s">
        <v>101</v>
      </c>
      <c r="M238" s="5" t="s">
        <v>107804</v>
      </c>
      <c r="N238" s="5" t="s">
        <v>4396</v>
      </c>
      <c r="O238" s="10" t="s">
        <v>107820</v>
      </c>
      <c r="P238" s="10">
        <v>3163743056</v>
      </c>
      <c r="Q238" s="18" t="s">
        <v>107821</v>
      </c>
      <c r="R238" s="19"/>
      <c r="S238" s="42"/>
      <c r="T238" s="49"/>
      <c r="W238" s="52"/>
    </row>
    <row r="239" spans="1:23" ht="60" x14ac:dyDescent="0.25">
      <c r="A239" s="60" t="s">
        <v>107853</v>
      </c>
      <c r="B239" s="63" t="s">
        <v>107852</v>
      </c>
      <c r="C239" s="60">
        <v>4</v>
      </c>
      <c r="D239" s="60">
        <v>4</v>
      </c>
      <c r="E239" s="10">
        <v>2</v>
      </c>
      <c r="F239" s="10">
        <v>2</v>
      </c>
      <c r="G239" s="74" t="s">
        <v>107851</v>
      </c>
      <c r="H239" s="74" t="s">
        <v>211</v>
      </c>
      <c r="I239" s="59">
        <f>I237*2</f>
        <v>140000000</v>
      </c>
      <c r="J239" s="59">
        <f>J237*2</f>
        <v>140000000</v>
      </c>
      <c r="K239" s="2" t="s">
        <v>212</v>
      </c>
      <c r="L239" s="2" t="s">
        <v>101</v>
      </c>
      <c r="M239" s="5" t="s">
        <v>107804</v>
      </c>
      <c r="N239" s="5" t="s">
        <v>4396</v>
      </c>
      <c r="O239" s="10" t="s">
        <v>107820</v>
      </c>
      <c r="P239" s="10">
        <v>3163743056</v>
      </c>
      <c r="Q239" s="18" t="s">
        <v>107821</v>
      </c>
      <c r="R239" s="19"/>
      <c r="S239" s="42"/>
      <c r="T239" s="49"/>
      <c r="W239" s="52"/>
    </row>
    <row r="240" spans="1:23" ht="60" x14ac:dyDescent="0.25">
      <c r="A240" s="60" t="s">
        <v>107853</v>
      </c>
      <c r="B240" s="63" t="s">
        <v>107852</v>
      </c>
      <c r="C240" s="60">
        <v>6</v>
      </c>
      <c r="D240" s="60">
        <v>6</v>
      </c>
      <c r="E240" s="10">
        <v>2</v>
      </c>
      <c r="F240" s="10">
        <v>2</v>
      </c>
      <c r="G240" s="74" t="s">
        <v>107851</v>
      </c>
      <c r="H240" s="74" t="s">
        <v>211</v>
      </c>
      <c r="I240" s="59">
        <f>I237*2</f>
        <v>140000000</v>
      </c>
      <c r="J240" s="59">
        <f>J237*2</f>
        <v>140000000</v>
      </c>
      <c r="K240" s="2" t="s">
        <v>212</v>
      </c>
      <c r="L240" s="2" t="s">
        <v>101</v>
      </c>
      <c r="M240" s="5" t="s">
        <v>107804</v>
      </c>
      <c r="N240" s="5" t="s">
        <v>4396</v>
      </c>
      <c r="O240" s="10" t="s">
        <v>107820</v>
      </c>
      <c r="P240" s="10">
        <v>3163743056</v>
      </c>
      <c r="Q240" s="18" t="s">
        <v>107821</v>
      </c>
      <c r="R240" s="19"/>
      <c r="S240" s="42"/>
      <c r="T240" s="49"/>
      <c r="W240" s="52"/>
    </row>
    <row r="241" spans="1:23" ht="60" x14ac:dyDescent="0.25">
      <c r="A241" s="60" t="s">
        <v>107853</v>
      </c>
      <c r="B241" s="63" t="s">
        <v>107852</v>
      </c>
      <c r="C241" s="60">
        <v>8</v>
      </c>
      <c r="D241" s="60">
        <v>8</v>
      </c>
      <c r="E241" s="10">
        <v>2</v>
      </c>
      <c r="F241" s="10">
        <v>2</v>
      </c>
      <c r="G241" s="74" t="s">
        <v>107851</v>
      </c>
      <c r="H241" s="74" t="s">
        <v>211</v>
      </c>
      <c r="I241" s="59">
        <f>I237*2</f>
        <v>140000000</v>
      </c>
      <c r="J241" s="59">
        <f>J237*2</f>
        <v>140000000</v>
      </c>
      <c r="K241" s="2" t="s">
        <v>212</v>
      </c>
      <c r="L241" s="2" t="s">
        <v>101</v>
      </c>
      <c r="M241" s="5" t="s">
        <v>107804</v>
      </c>
      <c r="N241" s="5" t="s">
        <v>4396</v>
      </c>
      <c r="O241" s="10" t="s">
        <v>107820</v>
      </c>
      <c r="P241" s="10">
        <v>3163743056</v>
      </c>
      <c r="Q241" s="18" t="s">
        <v>107821</v>
      </c>
      <c r="R241" s="19"/>
      <c r="S241" s="42"/>
      <c r="T241" s="49"/>
      <c r="W241" s="52"/>
    </row>
    <row r="242" spans="1:23" ht="60" x14ac:dyDescent="0.25">
      <c r="A242" s="60" t="s">
        <v>107853</v>
      </c>
      <c r="B242" s="63" t="s">
        <v>107852</v>
      </c>
      <c r="C242" s="60">
        <v>10</v>
      </c>
      <c r="D242" s="60">
        <v>10</v>
      </c>
      <c r="E242" s="10">
        <v>3</v>
      </c>
      <c r="F242" s="10">
        <v>3</v>
      </c>
      <c r="G242" s="74" t="s">
        <v>107851</v>
      </c>
      <c r="H242" s="74" t="s">
        <v>211</v>
      </c>
      <c r="I242" s="59">
        <f>I237*3-58290674</f>
        <v>151709326</v>
      </c>
      <c r="J242" s="59">
        <f>J237*3-58290674</f>
        <v>151709326</v>
      </c>
      <c r="K242" s="2" t="s">
        <v>212</v>
      </c>
      <c r="L242" s="2" t="s">
        <v>101</v>
      </c>
      <c r="M242" s="5" t="s">
        <v>107804</v>
      </c>
      <c r="N242" s="5" t="s">
        <v>4396</v>
      </c>
      <c r="O242" s="10" t="s">
        <v>107820</v>
      </c>
      <c r="P242" s="10">
        <v>3163743056</v>
      </c>
      <c r="Q242" s="18" t="s">
        <v>107821</v>
      </c>
      <c r="R242" s="19"/>
      <c r="S242" s="42"/>
      <c r="T242" s="49"/>
      <c r="W242" s="52"/>
    </row>
    <row r="243" spans="1:23" ht="15" x14ac:dyDescent="0.25">
      <c r="A243" s="5">
        <v>92121504</v>
      </c>
      <c r="B243" s="63" t="s">
        <v>107834</v>
      </c>
      <c r="C243" s="60">
        <v>1</v>
      </c>
      <c r="D243" s="60">
        <v>1</v>
      </c>
      <c r="E243" s="10">
        <v>1</v>
      </c>
      <c r="F243" s="10">
        <v>1</v>
      </c>
      <c r="G243" s="74" t="s">
        <v>107851</v>
      </c>
      <c r="H243" s="74" t="s">
        <v>211</v>
      </c>
      <c r="I243" s="59">
        <v>46568395</v>
      </c>
      <c r="J243" s="59">
        <v>46568395</v>
      </c>
      <c r="K243" s="2" t="s">
        <v>212</v>
      </c>
      <c r="L243" s="2" t="s">
        <v>101</v>
      </c>
      <c r="M243" s="5" t="s">
        <v>107804</v>
      </c>
      <c r="N243" s="5" t="s">
        <v>4396</v>
      </c>
      <c r="O243" s="10" t="s">
        <v>107820</v>
      </c>
      <c r="P243" s="10">
        <v>3163743056</v>
      </c>
      <c r="Q243" s="18" t="s">
        <v>107821</v>
      </c>
      <c r="S243" s="42"/>
      <c r="T243" s="49"/>
      <c r="W243" s="52"/>
    </row>
    <row r="244" spans="1:23" ht="15" x14ac:dyDescent="0.25">
      <c r="A244" s="5">
        <v>92121504</v>
      </c>
      <c r="B244" s="63" t="s">
        <v>107834</v>
      </c>
      <c r="C244" s="60">
        <v>2</v>
      </c>
      <c r="D244" s="60">
        <v>2</v>
      </c>
      <c r="E244" s="10">
        <v>2</v>
      </c>
      <c r="F244" s="10">
        <v>2</v>
      </c>
      <c r="G244" s="74" t="s">
        <v>107851</v>
      </c>
      <c r="H244" s="74" t="s">
        <v>211</v>
      </c>
      <c r="I244" s="59">
        <f>I243*2</f>
        <v>93136790</v>
      </c>
      <c r="J244" s="59">
        <f>J243*2</f>
        <v>93136790</v>
      </c>
      <c r="K244" s="2" t="s">
        <v>212</v>
      </c>
      <c r="L244" s="2" t="s">
        <v>101</v>
      </c>
      <c r="M244" s="5" t="s">
        <v>107804</v>
      </c>
      <c r="N244" s="5" t="s">
        <v>4396</v>
      </c>
      <c r="O244" s="10" t="s">
        <v>107820</v>
      </c>
      <c r="P244" s="10">
        <v>3163743056</v>
      </c>
      <c r="Q244" s="18" t="s">
        <v>107821</v>
      </c>
      <c r="R244" s="19"/>
      <c r="S244" s="42"/>
      <c r="T244" s="49"/>
      <c r="W244" s="52"/>
    </row>
    <row r="245" spans="1:23" ht="15" x14ac:dyDescent="0.25">
      <c r="A245" s="5">
        <v>92121504</v>
      </c>
      <c r="B245" s="63" t="s">
        <v>107834</v>
      </c>
      <c r="C245" s="60">
        <v>4</v>
      </c>
      <c r="D245" s="60">
        <v>4</v>
      </c>
      <c r="E245" s="10">
        <v>2</v>
      </c>
      <c r="F245" s="10">
        <v>2</v>
      </c>
      <c r="G245" s="74" t="s">
        <v>107851</v>
      </c>
      <c r="H245" s="74" t="s">
        <v>211</v>
      </c>
      <c r="I245" s="59">
        <f>I243*2</f>
        <v>93136790</v>
      </c>
      <c r="J245" s="59">
        <f>J243*2</f>
        <v>93136790</v>
      </c>
      <c r="K245" s="2" t="s">
        <v>212</v>
      </c>
      <c r="L245" s="2" t="s">
        <v>101</v>
      </c>
      <c r="M245" s="5" t="s">
        <v>107804</v>
      </c>
      <c r="N245" s="5" t="s">
        <v>4396</v>
      </c>
      <c r="O245" s="10" t="s">
        <v>107820</v>
      </c>
      <c r="P245" s="10">
        <v>3163743056</v>
      </c>
      <c r="Q245" s="18" t="s">
        <v>107821</v>
      </c>
      <c r="R245" s="19"/>
      <c r="S245" s="42"/>
      <c r="T245" s="49"/>
      <c r="W245" s="52"/>
    </row>
    <row r="246" spans="1:23" ht="15" x14ac:dyDescent="0.25">
      <c r="A246" s="5">
        <v>92121504</v>
      </c>
      <c r="B246" s="63" t="s">
        <v>107834</v>
      </c>
      <c r="C246" s="60">
        <v>6</v>
      </c>
      <c r="D246" s="60">
        <v>6</v>
      </c>
      <c r="E246" s="10">
        <v>2</v>
      </c>
      <c r="F246" s="10">
        <v>2</v>
      </c>
      <c r="G246" s="74" t="s">
        <v>107851</v>
      </c>
      <c r="H246" s="74" t="s">
        <v>211</v>
      </c>
      <c r="I246" s="59">
        <f>I243*2</f>
        <v>93136790</v>
      </c>
      <c r="J246" s="59">
        <f>J243*2</f>
        <v>93136790</v>
      </c>
      <c r="K246" s="2" t="s">
        <v>212</v>
      </c>
      <c r="L246" s="2" t="s">
        <v>101</v>
      </c>
      <c r="M246" s="5" t="s">
        <v>107804</v>
      </c>
      <c r="N246" s="5" t="s">
        <v>4396</v>
      </c>
      <c r="O246" s="10" t="s">
        <v>107820</v>
      </c>
      <c r="P246" s="10">
        <v>3163743056</v>
      </c>
      <c r="Q246" s="18" t="s">
        <v>107821</v>
      </c>
      <c r="R246" s="19"/>
      <c r="S246" s="42"/>
      <c r="T246" s="49"/>
      <c r="W246" s="52"/>
    </row>
    <row r="247" spans="1:23" ht="15" x14ac:dyDescent="0.25">
      <c r="A247" s="5">
        <v>92121504</v>
      </c>
      <c r="B247" s="63" t="s">
        <v>107834</v>
      </c>
      <c r="C247" s="60">
        <v>8</v>
      </c>
      <c r="D247" s="60">
        <v>8</v>
      </c>
      <c r="E247" s="10">
        <v>2</v>
      </c>
      <c r="F247" s="10">
        <v>2</v>
      </c>
      <c r="G247" s="74" t="s">
        <v>107851</v>
      </c>
      <c r="H247" s="74" t="s">
        <v>211</v>
      </c>
      <c r="I247" s="59">
        <f>I243*2</f>
        <v>93136790</v>
      </c>
      <c r="J247" s="59">
        <f>J243*2</f>
        <v>93136790</v>
      </c>
      <c r="K247" s="2" t="s">
        <v>212</v>
      </c>
      <c r="L247" s="2" t="s">
        <v>101</v>
      </c>
      <c r="M247" s="5" t="s">
        <v>107804</v>
      </c>
      <c r="N247" s="5" t="s">
        <v>4396</v>
      </c>
      <c r="O247" s="10" t="s">
        <v>107820</v>
      </c>
      <c r="P247" s="10">
        <v>3163743056</v>
      </c>
      <c r="Q247" s="18" t="s">
        <v>107821</v>
      </c>
      <c r="R247" s="19"/>
      <c r="S247" s="42"/>
      <c r="T247" s="49"/>
      <c r="W247" s="52"/>
    </row>
    <row r="248" spans="1:23" ht="15" x14ac:dyDescent="0.25">
      <c r="A248" s="5">
        <v>92121504</v>
      </c>
      <c r="B248" s="63" t="s">
        <v>107834</v>
      </c>
      <c r="C248" s="60">
        <v>10</v>
      </c>
      <c r="D248" s="60">
        <v>10</v>
      </c>
      <c r="E248" s="10">
        <v>3</v>
      </c>
      <c r="F248" s="10">
        <v>3</v>
      </c>
      <c r="G248" s="74" t="s">
        <v>107851</v>
      </c>
      <c r="H248" s="74" t="s">
        <v>211</v>
      </c>
      <c r="I248" s="59">
        <f>I243*3-58290674</f>
        <v>81414511</v>
      </c>
      <c r="J248" s="59">
        <f>J243*3-58290674</f>
        <v>81414511</v>
      </c>
      <c r="K248" s="2" t="s">
        <v>212</v>
      </c>
      <c r="L248" s="2" t="s">
        <v>101</v>
      </c>
      <c r="M248" s="5" t="s">
        <v>107804</v>
      </c>
      <c r="N248" s="5" t="s">
        <v>4396</v>
      </c>
      <c r="O248" s="10" t="s">
        <v>107820</v>
      </c>
      <c r="P248" s="10">
        <v>3163743056</v>
      </c>
      <c r="Q248" s="18" t="s">
        <v>107821</v>
      </c>
      <c r="R248" s="19"/>
      <c r="S248" s="42"/>
      <c r="T248" s="49"/>
      <c r="W248" s="52"/>
    </row>
    <row r="249" spans="1:23" ht="60" x14ac:dyDescent="0.25">
      <c r="A249" s="5" t="s">
        <v>107832</v>
      </c>
      <c r="B249" s="63" t="s">
        <v>107893</v>
      </c>
      <c r="C249" s="60">
        <v>1</v>
      </c>
      <c r="D249" s="60">
        <v>1</v>
      </c>
      <c r="E249" s="10">
        <v>1</v>
      </c>
      <c r="F249" s="10">
        <v>1</v>
      </c>
      <c r="G249" s="74" t="s">
        <v>107851</v>
      </c>
      <c r="H249" s="74" t="s">
        <v>211</v>
      </c>
      <c r="I249" s="59">
        <v>5822040</v>
      </c>
      <c r="J249" s="59">
        <v>5822040</v>
      </c>
      <c r="K249" s="2" t="s">
        <v>212</v>
      </c>
      <c r="L249" s="2" t="s">
        <v>101</v>
      </c>
      <c r="M249" s="5" t="s">
        <v>107804</v>
      </c>
      <c r="N249" s="5" t="s">
        <v>4396</v>
      </c>
      <c r="O249" s="10" t="s">
        <v>107820</v>
      </c>
      <c r="P249" s="10">
        <v>3163743056</v>
      </c>
      <c r="Q249" s="18" t="s">
        <v>107821</v>
      </c>
      <c r="S249" s="42"/>
      <c r="T249" s="49"/>
      <c r="W249" s="52"/>
    </row>
    <row r="250" spans="1:23" ht="60" x14ac:dyDescent="0.25">
      <c r="A250" s="5" t="s">
        <v>107832</v>
      </c>
      <c r="B250" s="63" t="s">
        <v>107893</v>
      </c>
      <c r="C250" s="60">
        <v>2</v>
      </c>
      <c r="D250" s="60">
        <v>2</v>
      </c>
      <c r="E250" s="10">
        <v>2</v>
      </c>
      <c r="F250" s="10">
        <v>2</v>
      </c>
      <c r="G250" s="74" t="s">
        <v>107851</v>
      </c>
      <c r="H250" s="74" t="s">
        <v>211</v>
      </c>
      <c r="I250" s="59">
        <f>I249*2</f>
        <v>11644080</v>
      </c>
      <c r="J250" s="59">
        <f>J249*2</f>
        <v>11644080</v>
      </c>
      <c r="K250" s="2" t="s">
        <v>212</v>
      </c>
      <c r="L250" s="2" t="s">
        <v>101</v>
      </c>
      <c r="M250" s="5" t="s">
        <v>107804</v>
      </c>
      <c r="N250" s="5" t="s">
        <v>4396</v>
      </c>
      <c r="O250" s="10" t="s">
        <v>107820</v>
      </c>
      <c r="P250" s="10">
        <v>3163743056</v>
      </c>
      <c r="Q250" s="18" t="s">
        <v>107821</v>
      </c>
      <c r="R250" s="19"/>
      <c r="S250" s="42"/>
      <c r="T250" s="49"/>
      <c r="W250" s="52"/>
    </row>
    <row r="251" spans="1:23" ht="60" x14ac:dyDescent="0.25">
      <c r="A251" s="5" t="s">
        <v>107832</v>
      </c>
      <c r="B251" s="63" t="s">
        <v>107894</v>
      </c>
      <c r="C251" s="60">
        <v>4</v>
      </c>
      <c r="D251" s="60">
        <v>4</v>
      </c>
      <c r="E251" s="10">
        <v>2</v>
      </c>
      <c r="F251" s="10">
        <v>2</v>
      </c>
      <c r="G251" s="74" t="s">
        <v>107851</v>
      </c>
      <c r="H251" s="74" t="s">
        <v>211</v>
      </c>
      <c r="I251" s="59">
        <f>I249*2</f>
        <v>11644080</v>
      </c>
      <c r="J251" s="59">
        <f>J249*2</f>
        <v>11644080</v>
      </c>
      <c r="K251" s="2" t="s">
        <v>212</v>
      </c>
      <c r="L251" s="2" t="s">
        <v>101</v>
      </c>
      <c r="M251" s="5" t="s">
        <v>107804</v>
      </c>
      <c r="N251" s="5" t="s">
        <v>4396</v>
      </c>
      <c r="O251" s="10" t="s">
        <v>107820</v>
      </c>
      <c r="P251" s="10">
        <v>3163743056</v>
      </c>
      <c r="Q251" s="18" t="s">
        <v>107821</v>
      </c>
      <c r="R251" s="19"/>
      <c r="S251" s="42"/>
      <c r="T251" s="49"/>
      <c r="W251" s="52"/>
    </row>
    <row r="252" spans="1:23" ht="60" x14ac:dyDescent="0.25">
      <c r="A252" s="5" t="s">
        <v>107832</v>
      </c>
      <c r="B252" s="63" t="s">
        <v>107894</v>
      </c>
      <c r="C252" s="60">
        <v>6</v>
      </c>
      <c r="D252" s="60">
        <v>6</v>
      </c>
      <c r="E252" s="10">
        <v>2</v>
      </c>
      <c r="F252" s="10">
        <v>2</v>
      </c>
      <c r="G252" s="74" t="s">
        <v>107851</v>
      </c>
      <c r="H252" s="74" t="s">
        <v>211</v>
      </c>
      <c r="I252" s="59">
        <f>I249*2</f>
        <v>11644080</v>
      </c>
      <c r="J252" s="59">
        <f>J249*2</f>
        <v>11644080</v>
      </c>
      <c r="K252" s="2" t="s">
        <v>212</v>
      </c>
      <c r="L252" s="2" t="s">
        <v>101</v>
      </c>
      <c r="M252" s="5" t="s">
        <v>107804</v>
      </c>
      <c r="N252" s="5" t="s">
        <v>4396</v>
      </c>
      <c r="O252" s="10" t="s">
        <v>107820</v>
      </c>
      <c r="P252" s="10">
        <v>3163743056</v>
      </c>
      <c r="Q252" s="18" t="s">
        <v>107821</v>
      </c>
      <c r="R252" s="19"/>
      <c r="S252" s="42"/>
      <c r="T252" s="49"/>
      <c r="W252" s="52"/>
    </row>
    <row r="253" spans="1:23" ht="60" x14ac:dyDescent="0.25">
      <c r="A253" s="5" t="s">
        <v>107832</v>
      </c>
      <c r="B253" s="63" t="s">
        <v>107895</v>
      </c>
      <c r="C253" s="60">
        <v>8</v>
      </c>
      <c r="D253" s="60">
        <v>8</v>
      </c>
      <c r="E253" s="10">
        <v>2</v>
      </c>
      <c r="F253" s="10">
        <v>2</v>
      </c>
      <c r="G253" s="74" t="s">
        <v>107851</v>
      </c>
      <c r="H253" s="74" t="s">
        <v>211</v>
      </c>
      <c r="I253" s="59">
        <f>I249*2</f>
        <v>11644080</v>
      </c>
      <c r="J253" s="59">
        <f>J249*2</f>
        <v>11644080</v>
      </c>
      <c r="K253" s="2" t="s">
        <v>212</v>
      </c>
      <c r="L253" s="2" t="s">
        <v>101</v>
      </c>
      <c r="M253" s="5" t="s">
        <v>107804</v>
      </c>
      <c r="N253" s="5" t="s">
        <v>4396</v>
      </c>
      <c r="O253" s="10" t="s">
        <v>107820</v>
      </c>
      <c r="P253" s="10">
        <v>3163743056</v>
      </c>
      <c r="Q253" s="18" t="s">
        <v>107821</v>
      </c>
      <c r="R253" s="19"/>
      <c r="S253" s="42"/>
      <c r="T253" s="49"/>
      <c r="W253" s="52"/>
    </row>
    <row r="254" spans="1:23" ht="60" x14ac:dyDescent="0.25">
      <c r="A254" s="5" t="s">
        <v>107832</v>
      </c>
      <c r="B254" s="63" t="s">
        <v>107893</v>
      </c>
      <c r="C254" s="60">
        <v>10</v>
      </c>
      <c r="D254" s="60">
        <v>10</v>
      </c>
      <c r="E254" s="10">
        <v>3</v>
      </c>
      <c r="F254" s="10">
        <v>3</v>
      </c>
      <c r="G254" s="74" t="s">
        <v>107851</v>
      </c>
      <c r="H254" s="74" t="s">
        <v>211</v>
      </c>
      <c r="I254" s="59">
        <f>I249*3</f>
        <v>17466120</v>
      </c>
      <c r="J254" s="59">
        <f>J249*3</f>
        <v>17466120</v>
      </c>
      <c r="K254" s="2" t="s">
        <v>212</v>
      </c>
      <c r="L254" s="2" t="s">
        <v>101</v>
      </c>
      <c r="M254" s="5" t="s">
        <v>107804</v>
      </c>
      <c r="N254" s="5" t="s">
        <v>4396</v>
      </c>
      <c r="O254" s="10" t="s">
        <v>107820</v>
      </c>
      <c r="P254" s="10">
        <v>3163743056</v>
      </c>
      <c r="Q254" s="18" t="s">
        <v>107821</v>
      </c>
      <c r="R254" s="19"/>
      <c r="S254" s="42"/>
      <c r="T254" s="49"/>
      <c r="W254" s="52"/>
    </row>
    <row r="255" spans="1:23" ht="45" x14ac:dyDescent="0.25">
      <c r="A255" s="38">
        <v>81111800</v>
      </c>
      <c r="B255" s="63" t="s">
        <v>107835</v>
      </c>
      <c r="C255" s="60">
        <v>1</v>
      </c>
      <c r="D255" s="60">
        <v>1</v>
      </c>
      <c r="E255" s="10">
        <v>3</v>
      </c>
      <c r="F255" s="10">
        <v>3</v>
      </c>
      <c r="G255" s="74" t="s">
        <v>107851</v>
      </c>
      <c r="H255" s="74" t="s">
        <v>211</v>
      </c>
      <c r="I255" s="54">
        <v>21000000</v>
      </c>
      <c r="J255" s="54">
        <v>21000000</v>
      </c>
      <c r="K255" s="2" t="s">
        <v>212</v>
      </c>
      <c r="L255" s="2" t="s">
        <v>101</v>
      </c>
      <c r="M255" s="5" t="s">
        <v>107804</v>
      </c>
      <c r="N255" s="5" t="s">
        <v>4396</v>
      </c>
      <c r="O255" s="10" t="s">
        <v>107820</v>
      </c>
      <c r="P255" s="10">
        <v>3163743056</v>
      </c>
      <c r="Q255" s="18" t="s">
        <v>107821</v>
      </c>
      <c r="S255" s="42"/>
      <c r="T255" s="49"/>
      <c r="W255" s="52"/>
    </row>
    <row r="256" spans="1:23" ht="45" x14ac:dyDescent="0.25">
      <c r="A256" s="38">
        <v>81111800</v>
      </c>
      <c r="B256" s="63" t="s">
        <v>107835</v>
      </c>
      <c r="C256" s="60">
        <v>4</v>
      </c>
      <c r="D256" s="60">
        <v>4</v>
      </c>
      <c r="E256" s="10">
        <v>3</v>
      </c>
      <c r="F256" s="10">
        <v>3</v>
      </c>
      <c r="G256" s="74" t="s">
        <v>107851</v>
      </c>
      <c r="H256" s="74" t="s">
        <v>211</v>
      </c>
      <c r="I256" s="59">
        <v>21000000</v>
      </c>
      <c r="J256" s="59">
        <v>21000000</v>
      </c>
      <c r="K256" s="2" t="s">
        <v>212</v>
      </c>
      <c r="L256" s="2" t="s">
        <v>101</v>
      </c>
      <c r="M256" s="5" t="s">
        <v>107804</v>
      </c>
      <c r="N256" s="5" t="s">
        <v>4396</v>
      </c>
      <c r="O256" s="10" t="s">
        <v>107820</v>
      </c>
      <c r="P256" s="10">
        <v>3163743056</v>
      </c>
      <c r="Q256" s="18" t="s">
        <v>107821</v>
      </c>
      <c r="R256" s="19"/>
      <c r="S256" s="42"/>
      <c r="T256" s="49"/>
      <c r="W256" s="52"/>
    </row>
    <row r="257" spans="1:23" ht="45" x14ac:dyDescent="0.25">
      <c r="A257" s="38">
        <v>81111800</v>
      </c>
      <c r="B257" s="63" t="s">
        <v>107835</v>
      </c>
      <c r="C257" s="60">
        <v>7</v>
      </c>
      <c r="D257" s="60">
        <v>7</v>
      </c>
      <c r="E257" s="10">
        <v>3</v>
      </c>
      <c r="F257" s="10">
        <v>3</v>
      </c>
      <c r="G257" s="74" t="s">
        <v>107851</v>
      </c>
      <c r="H257" s="74" t="s">
        <v>211</v>
      </c>
      <c r="I257" s="59">
        <v>21000000</v>
      </c>
      <c r="J257" s="59">
        <v>21000000</v>
      </c>
      <c r="K257" s="2" t="s">
        <v>212</v>
      </c>
      <c r="L257" s="2" t="s">
        <v>101</v>
      </c>
      <c r="M257" s="5" t="s">
        <v>107804</v>
      </c>
      <c r="N257" s="5" t="s">
        <v>4396</v>
      </c>
      <c r="O257" s="10" t="s">
        <v>107820</v>
      </c>
      <c r="P257" s="10">
        <v>3163743056</v>
      </c>
      <c r="Q257" s="18" t="s">
        <v>107821</v>
      </c>
      <c r="R257" s="19"/>
      <c r="S257" s="42"/>
      <c r="T257" s="49"/>
      <c r="W257" s="52"/>
    </row>
    <row r="258" spans="1:23" ht="45" x14ac:dyDescent="0.25">
      <c r="A258" s="38">
        <v>81111800</v>
      </c>
      <c r="B258" s="63" t="s">
        <v>107835</v>
      </c>
      <c r="C258" s="60">
        <v>10</v>
      </c>
      <c r="D258" s="60">
        <v>10</v>
      </c>
      <c r="E258" s="10">
        <v>3</v>
      </c>
      <c r="F258" s="10">
        <v>3</v>
      </c>
      <c r="G258" s="74" t="s">
        <v>107851</v>
      </c>
      <c r="H258" s="74" t="s">
        <v>211</v>
      </c>
      <c r="I258" s="59">
        <v>21000000</v>
      </c>
      <c r="J258" s="59">
        <v>21000000</v>
      </c>
      <c r="K258" s="2" t="s">
        <v>212</v>
      </c>
      <c r="L258" s="2" t="s">
        <v>101</v>
      </c>
      <c r="M258" s="5" t="s">
        <v>107804</v>
      </c>
      <c r="N258" s="5" t="s">
        <v>4396</v>
      </c>
      <c r="O258" s="10" t="s">
        <v>107820</v>
      </c>
      <c r="P258" s="10">
        <v>3163743056</v>
      </c>
      <c r="Q258" s="18" t="s">
        <v>107821</v>
      </c>
      <c r="R258" s="19"/>
      <c r="S258" s="42"/>
      <c r="T258" s="49"/>
      <c r="W258" s="52"/>
    </row>
    <row r="259" spans="1:23" ht="30" x14ac:dyDescent="0.25">
      <c r="A259" s="38">
        <v>81111800</v>
      </c>
      <c r="B259" s="63" t="s">
        <v>107836</v>
      </c>
      <c r="C259" s="60">
        <v>1</v>
      </c>
      <c r="D259" s="60">
        <v>1</v>
      </c>
      <c r="E259" s="10">
        <v>1</v>
      </c>
      <c r="F259" s="10">
        <v>1</v>
      </c>
      <c r="G259" s="74" t="s">
        <v>107851</v>
      </c>
      <c r="H259" s="74" t="s">
        <v>211</v>
      </c>
      <c r="I259" s="54">
        <v>15000000</v>
      </c>
      <c r="J259" s="54">
        <v>15000000</v>
      </c>
      <c r="K259" s="2" t="s">
        <v>212</v>
      </c>
      <c r="L259" s="2" t="s">
        <v>101</v>
      </c>
      <c r="M259" s="5" t="s">
        <v>107804</v>
      </c>
      <c r="N259" s="5" t="s">
        <v>4396</v>
      </c>
      <c r="O259" s="10" t="s">
        <v>107820</v>
      </c>
      <c r="P259" s="10">
        <v>3163743056</v>
      </c>
      <c r="Q259" s="18" t="s">
        <v>107821</v>
      </c>
      <c r="S259" s="42"/>
      <c r="T259" s="49"/>
      <c r="W259" s="52"/>
    </row>
    <row r="260" spans="1:23" ht="30" x14ac:dyDescent="0.25">
      <c r="A260" s="38">
        <v>81111800</v>
      </c>
      <c r="B260" s="63" t="s">
        <v>107836</v>
      </c>
      <c r="C260" s="60">
        <v>2</v>
      </c>
      <c r="D260" s="60">
        <v>2</v>
      </c>
      <c r="E260" s="10">
        <v>2</v>
      </c>
      <c r="F260" s="10">
        <v>2</v>
      </c>
      <c r="G260" s="74" t="s">
        <v>107851</v>
      </c>
      <c r="H260" s="74" t="s">
        <v>211</v>
      </c>
      <c r="I260" s="59">
        <f>I259*2</f>
        <v>30000000</v>
      </c>
      <c r="J260" s="59">
        <f>J259*2</f>
        <v>30000000</v>
      </c>
      <c r="K260" s="2" t="s">
        <v>212</v>
      </c>
      <c r="L260" s="2" t="s">
        <v>101</v>
      </c>
      <c r="M260" s="5" t="s">
        <v>107804</v>
      </c>
      <c r="N260" s="5" t="s">
        <v>4396</v>
      </c>
      <c r="O260" s="10" t="s">
        <v>107820</v>
      </c>
      <c r="P260" s="10">
        <v>3163743056</v>
      </c>
      <c r="Q260" s="18" t="s">
        <v>107821</v>
      </c>
      <c r="R260" s="19"/>
      <c r="S260" s="42"/>
      <c r="T260" s="49"/>
      <c r="W260" s="52"/>
    </row>
    <row r="261" spans="1:23" ht="30" x14ac:dyDescent="0.25">
      <c r="A261" s="38">
        <v>81111800</v>
      </c>
      <c r="B261" s="63" t="s">
        <v>107836</v>
      </c>
      <c r="C261" s="60">
        <v>4</v>
      </c>
      <c r="D261" s="60">
        <v>4</v>
      </c>
      <c r="E261" s="10">
        <v>2</v>
      </c>
      <c r="F261" s="10">
        <v>2</v>
      </c>
      <c r="G261" s="74" t="s">
        <v>107851</v>
      </c>
      <c r="H261" s="74" t="s">
        <v>211</v>
      </c>
      <c r="I261" s="59">
        <f>I259*2</f>
        <v>30000000</v>
      </c>
      <c r="J261" s="59">
        <f>J259*2</f>
        <v>30000000</v>
      </c>
      <c r="K261" s="2" t="s">
        <v>212</v>
      </c>
      <c r="L261" s="2" t="s">
        <v>101</v>
      </c>
      <c r="M261" s="5" t="s">
        <v>107804</v>
      </c>
      <c r="N261" s="5" t="s">
        <v>4396</v>
      </c>
      <c r="O261" s="10" t="s">
        <v>107820</v>
      </c>
      <c r="P261" s="10">
        <v>3163743056</v>
      </c>
      <c r="Q261" s="18" t="s">
        <v>107821</v>
      </c>
      <c r="R261" s="19"/>
      <c r="S261" s="42"/>
      <c r="T261" s="49"/>
      <c r="W261" s="52"/>
    </row>
    <row r="262" spans="1:23" ht="30" x14ac:dyDescent="0.25">
      <c r="A262" s="38">
        <v>81111800</v>
      </c>
      <c r="B262" s="63" t="s">
        <v>107836</v>
      </c>
      <c r="C262" s="60">
        <v>6</v>
      </c>
      <c r="D262" s="60">
        <v>6</v>
      </c>
      <c r="E262" s="10">
        <v>2</v>
      </c>
      <c r="F262" s="10">
        <v>2</v>
      </c>
      <c r="G262" s="74" t="s">
        <v>107851</v>
      </c>
      <c r="H262" s="74" t="s">
        <v>211</v>
      </c>
      <c r="I262" s="59">
        <f>I259*2</f>
        <v>30000000</v>
      </c>
      <c r="J262" s="59">
        <f>J259*2</f>
        <v>30000000</v>
      </c>
      <c r="K262" s="2" t="s">
        <v>212</v>
      </c>
      <c r="L262" s="2" t="s">
        <v>101</v>
      </c>
      <c r="M262" s="5" t="s">
        <v>107804</v>
      </c>
      <c r="N262" s="5" t="s">
        <v>4396</v>
      </c>
      <c r="O262" s="10" t="s">
        <v>107820</v>
      </c>
      <c r="P262" s="10">
        <v>3163743056</v>
      </c>
      <c r="Q262" s="18" t="s">
        <v>107821</v>
      </c>
      <c r="R262" s="19"/>
      <c r="S262" s="42"/>
      <c r="T262" s="49"/>
      <c r="W262" s="52"/>
    </row>
    <row r="263" spans="1:23" ht="30" x14ac:dyDescent="0.25">
      <c r="A263" s="38">
        <v>81111800</v>
      </c>
      <c r="B263" s="63" t="s">
        <v>107836</v>
      </c>
      <c r="C263" s="60">
        <v>8</v>
      </c>
      <c r="D263" s="60">
        <v>8</v>
      </c>
      <c r="E263" s="10">
        <v>2</v>
      </c>
      <c r="F263" s="10">
        <v>2</v>
      </c>
      <c r="G263" s="74" t="s">
        <v>107851</v>
      </c>
      <c r="H263" s="74" t="s">
        <v>211</v>
      </c>
      <c r="I263" s="59">
        <f>I259*2</f>
        <v>30000000</v>
      </c>
      <c r="J263" s="59">
        <f>J259*2</f>
        <v>30000000</v>
      </c>
      <c r="K263" s="2" t="s">
        <v>212</v>
      </c>
      <c r="L263" s="2" t="s">
        <v>101</v>
      </c>
      <c r="M263" s="5" t="s">
        <v>107804</v>
      </c>
      <c r="N263" s="5" t="s">
        <v>4396</v>
      </c>
      <c r="O263" s="10" t="s">
        <v>107820</v>
      </c>
      <c r="P263" s="10">
        <v>3163743056</v>
      </c>
      <c r="Q263" s="18" t="s">
        <v>107821</v>
      </c>
      <c r="R263" s="19"/>
      <c r="S263" s="42"/>
      <c r="T263" s="49"/>
      <c r="W263" s="52"/>
    </row>
    <row r="264" spans="1:23" ht="30" x14ac:dyDescent="0.25">
      <c r="A264" s="38">
        <v>81111800</v>
      </c>
      <c r="B264" s="63" t="s">
        <v>107836</v>
      </c>
      <c r="C264" s="60">
        <v>10</v>
      </c>
      <c r="D264" s="60">
        <v>10</v>
      </c>
      <c r="E264" s="10">
        <v>3</v>
      </c>
      <c r="F264" s="10">
        <v>3</v>
      </c>
      <c r="G264" s="74" t="s">
        <v>107851</v>
      </c>
      <c r="H264" s="74" t="s">
        <v>211</v>
      </c>
      <c r="I264" s="59">
        <f>I259*3</f>
        <v>45000000</v>
      </c>
      <c r="J264" s="59">
        <f>J259*3</f>
        <v>45000000</v>
      </c>
      <c r="K264" s="2" t="s">
        <v>212</v>
      </c>
      <c r="L264" s="2" t="s">
        <v>101</v>
      </c>
      <c r="M264" s="5" t="s">
        <v>107804</v>
      </c>
      <c r="N264" s="5" t="s">
        <v>4396</v>
      </c>
      <c r="O264" s="10" t="s">
        <v>107820</v>
      </c>
      <c r="P264" s="10">
        <v>3163743056</v>
      </c>
      <c r="Q264" s="18" t="s">
        <v>107821</v>
      </c>
      <c r="R264" s="19"/>
      <c r="S264" s="42"/>
      <c r="T264" s="49"/>
      <c r="W264" s="52"/>
    </row>
    <row r="265" spans="1:23" ht="45" x14ac:dyDescent="0.25">
      <c r="A265" s="38">
        <v>81111800</v>
      </c>
      <c r="B265" s="63" t="s">
        <v>107837</v>
      </c>
      <c r="C265" s="60">
        <v>1</v>
      </c>
      <c r="D265" s="60">
        <v>1</v>
      </c>
      <c r="E265" s="10">
        <v>3</v>
      </c>
      <c r="F265" s="10">
        <v>3</v>
      </c>
      <c r="G265" s="74" t="s">
        <v>107851</v>
      </c>
      <c r="H265" s="74" t="s">
        <v>211</v>
      </c>
      <c r="I265" s="54">
        <v>10200000</v>
      </c>
      <c r="J265" s="54">
        <v>10200000</v>
      </c>
      <c r="K265" s="2" t="s">
        <v>212</v>
      </c>
      <c r="L265" s="2" t="s">
        <v>101</v>
      </c>
      <c r="M265" s="5" t="s">
        <v>107804</v>
      </c>
      <c r="N265" s="5" t="s">
        <v>4396</v>
      </c>
      <c r="O265" s="10" t="s">
        <v>107820</v>
      </c>
      <c r="P265" s="10">
        <v>3163743056</v>
      </c>
      <c r="Q265" s="18" t="s">
        <v>107821</v>
      </c>
      <c r="S265" s="42"/>
      <c r="T265" s="49"/>
      <c r="W265" s="52"/>
    </row>
    <row r="266" spans="1:23" ht="45" x14ac:dyDescent="0.25">
      <c r="A266" s="38">
        <v>81111800</v>
      </c>
      <c r="B266" s="63" t="s">
        <v>107837</v>
      </c>
      <c r="C266" s="60">
        <v>4</v>
      </c>
      <c r="D266" s="60">
        <v>4</v>
      </c>
      <c r="E266" s="10">
        <v>3</v>
      </c>
      <c r="F266" s="10">
        <v>3</v>
      </c>
      <c r="G266" s="74" t="s">
        <v>107851</v>
      </c>
      <c r="H266" s="74" t="s">
        <v>211</v>
      </c>
      <c r="I266" s="54">
        <v>10200000</v>
      </c>
      <c r="J266" s="54">
        <v>10200000</v>
      </c>
      <c r="K266" s="2" t="s">
        <v>212</v>
      </c>
      <c r="L266" s="2" t="s">
        <v>101</v>
      </c>
      <c r="M266" s="5" t="s">
        <v>107804</v>
      </c>
      <c r="N266" s="5" t="s">
        <v>4396</v>
      </c>
      <c r="O266" s="10" t="s">
        <v>107820</v>
      </c>
      <c r="P266" s="10">
        <v>3163743056</v>
      </c>
      <c r="Q266" s="18" t="s">
        <v>107821</v>
      </c>
      <c r="R266" s="19"/>
      <c r="S266" s="42"/>
      <c r="T266" s="49"/>
      <c r="W266" s="52"/>
    </row>
    <row r="267" spans="1:23" ht="45" x14ac:dyDescent="0.25">
      <c r="A267" s="38">
        <v>81111800</v>
      </c>
      <c r="B267" s="63" t="s">
        <v>107837</v>
      </c>
      <c r="C267" s="68">
        <v>7</v>
      </c>
      <c r="D267" s="68">
        <v>7</v>
      </c>
      <c r="E267" s="10">
        <v>3</v>
      </c>
      <c r="F267" s="10">
        <v>3</v>
      </c>
      <c r="G267" s="74" t="s">
        <v>107851</v>
      </c>
      <c r="H267" s="74" t="s">
        <v>211</v>
      </c>
      <c r="I267" s="54">
        <v>10200000</v>
      </c>
      <c r="J267" s="54">
        <v>10200000</v>
      </c>
      <c r="K267" s="2" t="s">
        <v>212</v>
      </c>
      <c r="L267" s="2" t="s">
        <v>101</v>
      </c>
      <c r="M267" s="5" t="s">
        <v>107804</v>
      </c>
      <c r="N267" s="5" t="s">
        <v>4396</v>
      </c>
      <c r="O267" s="10" t="s">
        <v>107820</v>
      </c>
      <c r="P267" s="10">
        <v>3163743056</v>
      </c>
      <c r="Q267" s="18" t="s">
        <v>107821</v>
      </c>
      <c r="R267" s="19"/>
      <c r="S267" s="42"/>
      <c r="T267" s="49"/>
      <c r="W267" s="52"/>
    </row>
    <row r="268" spans="1:23" ht="45" x14ac:dyDescent="0.25">
      <c r="A268" s="38">
        <v>81111800</v>
      </c>
      <c r="B268" s="63" t="s">
        <v>107837</v>
      </c>
      <c r="C268" s="68">
        <v>10</v>
      </c>
      <c r="D268" s="68">
        <v>10</v>
      </c>
      <c r="E268" s="10">
        <v>3</v>
      </c>
      <c r="F268" s="10">
        <v>3</v>
      </c>
      <c r="G268" s="74" t="s">
        <v>107851</v>
      </c>
      <c r="H268" s="74" t="s">
        <v>211</v>
      </c>
      <c r="I268" s="54">
        <v>10200000</v>
      </c>
      <c r="J268" s="54">
        <v>10200000</v>
      </c>
      <c r="K268" s="2" t="s">
        <v>212</v>
      </c>
      <c r="L268" s="2" t="s">
        <v>101</v>
      </c>
      <c r="M268" s="5" t="s">
        <v>107804</v>
      </c>
      <c r="N268" s="5" t="s">
        <v>4396</v>
      </c>
      <c r="O268" s="10" t="s">
        <v>107820</v>
      </c>
      <c r="P268" s="10">
        <v>3163743056</v>
      </c>
      <c r="Q268" s="18" t="s">
        <v>107821</v>
      </c>
      <c r="R268" s="19"/>
      <c r="S268" s="42"/>
      <c r="T268" s="49"/>
      <c r="W268" s="52"/>
    </row>
    <row r="269" spans="1:23" ht="30" x14ac:dyDescent="0.25">
      <c r="A269" s="38">
        <v>81111800</v>
      </c>
      <c r="B269" s="63" t="s">
        <v>107838</v>
      </c>
      <c r="C269" s="68">
        <v>1</v>
      </c>
      <c r="D269" s="68">
        <v>1</v>
      </c>
      <c r="E269" s="10">
        <v>3</v>
      </c>
      <c r="F269" s="10">
        <v>3</v>
      </c>
      <c r="G269" s="74" t="s">
        <v>107851</v>
      </c>
      <c r="H269" s="74" t="s">
        <v>211</v>
      </c>
      <c r="I269" s="54">
        <v>33000000</v>
      </c>
      <c r="J269" s="54">
        <v>33000000</v>
      </c>
      <c r="K269" s="2" t="s">
        <v>212</v>
      </c>
      <c r="L269" s="2" t="s">
        <v>101</v>
      </c>
      <c r="M269" s="5" t="s">
        <v>107804</v>
      </c>
      <c r="N269" s="5" t="s">
        <v>4396</v>
      </c>
      <c r="O269" s="10" t="s">
        <v>107820</v>
      </c>
      <c r="P269" s="10">
        <v>3163743056</v>
      </c>
      <c r="Q269" s="18" t="s">
        <v>107821</v>
      </c>
      <c r="S269" s="42"/>
      <c r="T269" s="49"/>
      <c r="W269" s="52"/>
    </row>
    <row r="270" spans="1:23" ht="30" x14ac:dyDescent="0.25">
      <c r="A270" s="38">
        <v>81111800</v>
      </c>
      <c r="B270" s="63" t="s">
        <v>107838</v>
      </c>
      <c r="C270" s="68">
        <v>4</v>
      </c>
      <c r="D270" s="68">
        <v>4</v>
      </c>
      <c r="E270" s="10">
        <v>3</v>
      </c>
      <c r="F270" s="10">
        <v>3</v>
      </c>
      <c r="G270" s="74" t="s">
        <v>107851</v>
      </c>
      <c r="H270" s="74" t="s">
        <v>211</v>
      </c>
      <c r="I270" s="54">
        <v>33000000</v>
      </c>
      <c r="J270" s="54">
        <v>33000000</v>
      </c>
      <c r="K270" s="2" t="s">
        <v>212</v>
      </c>
      <c r="L270" s="2" t="s">
        <v>101</v>
      </c>
      <c r="M270" s="5" t="s">
        <v>107804</v>
      </c>
      <c r="N270" s="5" t="s">
        <v>4396</v>
      </c>
      <c r="O270" s="10" t="s">
        <v>107820</v>
      </c>
      <c r="P270" s="10">
        <v>3163743056</v>
      </c>
      <c r="Q270" s="18" t="s">
        <v>107821</v>
      </c>
      <c r="R270" s="19"/>
      <c r="S270" s="42"/>
      <c r="T270" s="49"/>
      <c r="W270" s="52"/>
    </row>
    <row r="271" spans="1:23" ht="30" x14ac:dyDescent="0.25">
      <c r="A271" s="38">
        <v>81111800</v>
      </c>
      <c r="B271" s="63" t="s">
        <v>107838</v>
      </c>
      <c r="C271" s="68">
        <v>7</v>
      </c>
      <c r="D271" s="68">
        <v>7</v>
      </c>
      <c r="E271" s="10">
        <v>3</v>
      </c>
      <c r="F271" s="10">
        <v>3</v>
      </c>
      <c r="G271" s="74" t="s">
        <v>107851</v>
      </c>
      <c r="H271" s="74" t="s">
        <v>211</v>
      </c>
      <c r="I271" s="54">
        <v>33000000</v>
      </c>
      <c r="J271" s="54">
        <v>33000000</v>
      </c>
      <c r="K271" s="2" t="s">
        <v>212</v>
      </c>
      <c r="L271" s="2" t="s">
        <v>101</v>
      </c>
      <c r="M271" s="5" t="s">
        <v>107804</v>
      </c>
      <c r="N271" s="5" t="s">
        <v>4396</v>
      </c>
      <c r="O271" s="10" t="s">
        <v>107820</v>
      </c>
      <c r="P271" s="10">
        <v>3163743056</v>
      </c>
      <c r="Q271" s="18" t="s">
        <v>107821</v>
      </c>
      <c r="R271" s="19"/>
      <c r="S271" s="42"/>
      <c r="T271" s="49"/>
      <c r="W271" s="52"/>
    </row>
    <row r="272" spans="1:23" ht="30" x14ac:dyDescent="0.25">
      <c r="A272" s="38">
        <v>81111800</v>
      </c>
      <c r="B272" s="63" t="s">
        <v>107838</v>
      </c>
      <c r="C272" s="68">
        <v>10</v>
      </c>
      <c r="D272" s="68">
        <v>10</v>
      </c>
      <c r="E272" s="10">
        <v>3</v>
      </c>
      <c r="F272" s="10">
        <v>3</v>
      </c>
      <c r="G272" s="74" t="s">
        <v>107851</v>
      </c>
      <c r="H272" s="74" t="s">
        <v>211</v>
      </c>
      <c r="I272" s="54">
        <v>33000000</v>
      </c>
      <c r="J272" s="54">
        <v>33000000</v>
      </c>
      <c r="K272" s="2" t="s">
        <v>212</v>
      </c>
      <c r="L272" s="2" t="s">
        <v>101</v>
      </c>
      <c r="M272" s="5" t="s">
        <v>107804</v>
      </c>
      <c r="N272" s="5" t="s">
        <v>4396</v>
      </c>
      <c r="O272" s="10" t="s">
        <v>107820</v>
      </c>
      <c r="P272" s="10">
        <v>3163743056</v>
      </c>
      <c r="Q272" s="18" t="s">
        <v>107821</v>
      </c>
      <c r="R272" s="19"/>
      <c r="S272" s="42"/>
      <c r="T272" s="49"/>
      <c r="W272" s="52"/>
    </row>
    <row r="273" spans="1:23" ht="30" x14ac:dyDescent="0.25">
      <c r="A273" s="38">
        <v>90101801</v>
      </c>
      <c r="B273" s="63" t="s">
        <v>107854</v>
      </c>
      <c r="C273" s="68">
        <v>1</v>
      </c>
      <c r="D273" s="68">
        <v>1</v>
      </c>
      <c r="E273" s="10">
        <v>1</v>
      </c>
      <c r="F273" s="10">
        <v>1</v>
      </c>
      <c r="G273" s="74" t="s">
        <v>107851</v>
      </c>
      <c r="H273" s="74" t="s">
        <v>211</v>
      </c>
      <c r="I273" s="54">
        <v>15000000</v>
      </c>
      <c r="J273" s="54">
        <v>15000000</v>
      </c>
      <c r="K273" s="2" t="s">
        <v>212</v>
      </c>
      <c r="L273" s="2" t="s">
        <v>101</v>
      </c>
      <c r="M273" s="5" t="s">
        <v>107804</v>
      </c>
      <c r="N273" s="5" t="s">
        <v>4396</v>
      </c>
      <c r="O273" s="10" t="s">
        <v>107820</v>
      </c>
      <c r="P273" s="10">
        <v>3163743056</v>
      </c>
      <c r="Q273" s="18" t="s">
        <v>107821</v>
      </c>
      <c r="S273" s="42"/>
      <c r="T273" s="49"/>
      <c r="W273" s="52"/>
    </row>
    <row r="274" spans="1:23" ht="30" x14ac:dyDescent="0.25">
      <c r="A274" s="38">
        <v>90101801</v>
      </c>
      <c r="B274" s="63" t="s">
        <v>107854</v>
      </c>
      <c r="C274" s="68">
        <v>2</v>
      </c>
      <c r="D274" s="68">
        <v>2</v>
      </c>
      <c r="E274" s="10">
        <v>2</v>
      </c>
      <c r="F274" s="10">
        <v>2</v>
      </c>
      <c r="G274" s="74" t="s">
        <v>107851</v>
      </c>
      <c r="H274" s="74" t="s">
        <v>211</v>
      </c>
      <c r="I274" s="54">
        <f>I273*2</f>
        <v>30000000</v>
      </c>
      <c r="J274" s="54">
        <f>J273*2</f>
        <v>30000000</v>
      </c>
      <c r="K274" s="2" t="s">
        <v>212</v>
      </c>
      <c r="L274" s="2" t="s">
        <v>101</v>
      </c>
      <c r="M274" s="5" t="s">
        <v>107804</v>
      </c>
      <c r="N274" s="5" t="s">
        <v>4396</v>
      </c>
      <c r="O274" s="10" t="s">
        <v>107820</v>
      </c>
      <c r="P274" s="10">
        <v>3163743056</v>
      </c>
      <c r="Q274" s="18" t="s">
        <v>107821</v>
      </c>
      <c r="S274" s="42"/>
      <c r="T274" s="49"/>
      <c r="W274" s="52"/>
    </row>
    <row r="275" spans="1:23" ht="30" x14ac:dyDescent="0.25">
      <c r="A275" s="38">
        <v>90101801</v>
      </c>
      <c r="B275" s="63" t="s">
        <v>107854</v>
      </c>
      <c r="C275" s="68">
        <v>4</v>
      </c>
      <c r="D275" s="68">
        <v>4</v>
      </c>
      <c r="E275" s="10">
        <v>2</v>
      </c>
      <c r="F275" s="10">
        <v>2</v>
      </c>
      <c r="G275" s="74" t="s">
        <v>107851</v>
      </c>
      <c r="H275" s="74" t="s">
        <v>211</v>
      </c>
      <c r="I275" s="54">
        <f>I273*2</f>
        <v>30000000</v>
      </c>
      <c r="J275" s="54">
        <f>J273*2</f>
        <v>30000000</v>
      </c>
      <c r="K275" s="2" t="s">
        <v>212</v>
      </c>
      <c r="L275" s="2" t="s">
        <v>101</v>
      </c>
      <c r="M275" s="5" t="s">
        <v>107804</v>
      </c>
      <c r="N275" s="5" t="s">
        <v>4396</v>
      </c>
      <c r="O275" s="10" t="s">
        <v>107820</v>
      </c>
      <c r="P275" s="10">
        <v>3163743056</v>
      </c>
      <c r="Q275" s="18" t="s">
        <v>107821</v>
      </c>
      <c r="S275" s="42"/>
      <c r="T275" s="49"/>
      <c r="W275" s="52"/>
    </row>
    <row r="276" spans="1:23" ht="30" x14ac:dyDescent="0.25">
      <c r="A276" s="38">
        <v>90101801</v>
      </c>
      <c r="B276" s="63" t="s">
        <v>107854</v>
      </c>
      <c r="C276" s="68">
        <v>6</v>
      </c>
      <c r="D276" s="68">
        <v>6</v>
      </c>
      <c r="E276" s="10">
        <v>2</v>
      </c>
      <c r="F276" s="10">
        <v>2</v>
      </c>
      <c r="G276" s="74" t="s">
        <v>107851</v>
      </c>
      <c r="H276" s="74" t="s">
        <v>211</v>
      </c>
      <c r="I276" s="54">
        <f>I273*2</f>
        <v>30000000</v>
      </c>
      <c r="J276" s="54">
        <f>J273*2</f>
        <v>30000000</v>
      </c>
      <c r="K276" s="2" t="s">
        <v>212</v>
      </c>
      <c r="L276" s="2" t="s">
        <v>101</v>
      </c>
      <c r="M276" s="5" t="s">
        <v>107804</v>
      </c>
      <c r="N276" s="5" t="s">
        <v>4396</v>
      </c>
      <c r="O276" s="10" t="s">
        <v>107820</v>
      </c>
      <c r="P276" s="10">
        <v>3163743056</v>
      </c>
      <c r="Q276" s="18" t="s">
        <v>107821</v>
      </c>
      <c r="S276" s="42"/>
      <c r="T276" s="49"/>
      <c r="W276" s="52"/>
    </row>
    <row r="277" spans="1:23" ht="30" x14ac:dyDescent="0.25">
      <c r="A277" s="38">
        <v>90101801</v>
      </c>
      <c r="B277" s="63" t="s">
        <v>107854</v>
      </c>
      <c r="C277" s="68">
        <v>8</v>
      </c>
      <c r="D277" s="68">
        <v>8</v>
      </c>
      <c r="E277" s="10">
        <v>2</v>
      </c>
      <c r="F277" s="10">
        <v>2</v>
      </c>
      <c r="G277" s="74" t="s">
        <v>107851</v>
      </c>
      <c r="H277" s="74" t="s">
        <v>211</v>
      </c>
      <c r="I277" s="54">
        <f>I273*2</f>
        <v>30000000</v>
      </c>
      <c r="J277" s="54">
        <f>J273*2</f>
        <v>30000000</v>
      </c>
      <c r="K277" s="2" t="s">
        <v>212</v>
      </c>
      <c r="L277" s="2" t="s">
        <v>101</v>
      </c>
      <c r="M277" s="5" t="s">
        <v>107804</v>
      </c>
      <c r="N277" s="5" t="s">
        <v>4396</v>
      </c>
      <c r="O277" s="10" t="s">
        <v>107820</v>
      </c>
      <c r="P277" s="10">
        <v>3163743056</v>
      </c>
      <c r="Q277" s="18" t="s">
        <v>107821</v>
      </c>
      <c r="S277" s="42"/>
      <c r="T277" s="49"/>
      <c r="W277" s="52"/>
    </row>
    <row r="278" spans="1:23" ht="30" x14ac:dyDescent="0.25">
      <c r="A278" s="38">
        <v>90101801</v>
      </c>
      <c r="B278" s="63" t="s">
        <v>107854</v>
      </c>
      <c r="C278" s="68">
        <v>10</v>
      </c>
      <c r="D278" s="68">
        <v>10</v>
      </c>
      <c r="E278" s="10">
        <v>3</v>
      </c>
      <c r="F278" s="10">
        <v>3</v>
      </c>
      <c r="G278" s="74" t="s">
        <v>107851</v>
      </c>
      <c r="H278" s="74" t="s">
        <v>211</v>
      </c>
      <c r="I278" s="54">
        <f>I273*3+5600000</f>
        <v>50600000</v>
      </c>
      <c r="J278" s="54">
        <f>J273*3+5600000</f>
        <v>50600000</v>
      </c>
      <c r="K278" s="2" t="s">
        <v>212</v>
      </c>
      <c r="L278" s="2" t="s">
        <v>101</v>
      </c>
      <c r="M278" s="5" t="s">
        <v>107804</v>
      </c>
      <c r="N278" s="5" t="s">
        <v>4396</v>
      </c>
      <c r="O278" s="10" t="s">
        <v>107820</v>
      </c>
      <c r="P278" s="10">
        <v>3163743056</v>
      </c>
      <c r="Q278" s="18" t="s">
        <v>107821</v>
      </c>
      <c r="S278" s="42"/>
      <c r="T278" s="49"/>
      <c r="W278" s="52"/>
    </row>
    <row r="279" spans="1:23" ht="105" x14ac:dyDescent="0.25">
      <c r="A279" s="38">
        <v>43232408</v>
      </c>
      <c r="B279" s="63" t="s">
        <v>107855</v>
      </c>
      <c r="C279" s="68">
        <v>1</v>
      </c>
      <c r="D279" s="68">
        <v>1</v>
      </c>
      <c r="E279" s="10">
        <v>3</v>
      </c>
      <c r="F279" s="10">
        <v>3</v>
      </c>
      <c r="G279" s="74" t="s">
        <v>107851</v>
      </c>
      <c r="H279" s="74" t="s">
        <v>211</v>
      </c>
      <c r="I279" s="54">
        <v>14250000</v>
      </c>
      <c r="J279" s="54">
        <v>14250000</v>
      </c>
      <c r="K279" s="2" t="s">
        <v>212</v>
      </c>
      <c r="L279" s="2" t="s">
        <v>101</v>
      </c>
      <c r="M279" s="5" t="s">
        <v>107804</v>
      </c>
      <c r="N279" s="5" t="s">
        <v>4396</v>
      </c>
      <c r="O279" s="10" t="s">
        <v>107820</v>
      </c>
      <c r="P279" s="10">
        <v>3163743056</v>
      </c>
      <c r="Q279" s="18" t="s">
        <v>107821</v>
      </c>
      <c r="S279" s="42"/>
      <c r="T279" s="49"/>
      <c r="W279" s="52"/>
    </row>
    <row r="280" spans="1:23" ht="105" x14ac:dyDescent="0.25">
      <c r="A280" s="38">
        <v>43232408</v>
      </c>
      <c r="B280" s="63" t="s">
        <v>107855</v>
      </c>
      <c r="C280" s="68">
        <v>4</v>
      </c>
      <c r="D280" s="68">
        <v>4</v>
      </c>
      <c r="E280" s="10">
        <v>3</v>
      </c>
      <c r="F280" s="10">
        <v>3</v>
      </c>
      <c r="G280" s="74" t="s">
        <v>107851</v>
      </c>
      <c r="H280" s="74" t="s">
        <v>211</v>
      </c>
      <c r="I280" s="54">
        <v>14250000</v>
      </c>
      <c r="J280" s="54">
        <v>14250000</v>
      </c>
      <c r="K280" s="2" t="s">
        <v>212</v>
      </c>
      <c r="L280" s="2" t="s">
        <v>101</v>
      </c>
      <c r="M280" s="5" t="s">
        <v>107804</v>
      </c>
      <c r="N280" s="5" t="s">
        <v>4396</v>
      </c>
      <c r="O280" s="10" t="s">
        <v>107820</v>
      </c>
      <c r="P280" s="10">
        <v>3163743056</v>
      </c>
      <c r="Q280" s="18" t="s">
        <v>107821</v>
      </c>
      <c r="R280" s="19"/>
      <c r="S280" s="42"/>
      <c r="T280" s="49"/>
      <c r="W280" s="52"/>
    </row>
    <row r="281" spans="1:23" ht="105" x14ac:dyDescent="0.25">
      <c r="A281" s="38">
        <v>43232408</v>
      </c>
      <c r="B281" s="63" t="s">
        <v>107855</v>
      </c>
      <c r="C281" s="68">
        <v>7</v>
      </c>
      <c r="D281" s="68">
        <v>7</v>
      </c>
      <c r="E281" s="10">
        <v>3</v>
      </c>
      <c r="F281" s="10">
        <v>3</v>
      </c>
      <c r="G281" s="74" t="s">
        <v>107851</v>
      </c>
      <c r="H281" s="74" t="s">
        <v>211</v>
      </c>
      <c r="I281" s="54">
        <v>14250000</v>
      </c>
      <c r="J281" s="54">
        <v>14250000</v>
      </c>
      <c r="K281" s="2" t="s">
        <v>212</v>
      </c>
      <c r="L281" s="2" t="s">
        <v>101</v>
      </c>
      <c r="M281" s="5" t="s">
        <v>107804</v>
      </c>
      <c r="N281" s="5" t="s">
        <v>4396</v>
      </c>
      <c r="O281" s="10" t="s">
        <v>107820</v>
      </c>
      <c r="P281" s="10">
        <v>3163743056</v>
      </c>
      <c r="Q281" s="18" t="s">
        <v>107821</v>
      </c>
      <c r="R281" s="19"/>
      <c r="S281" s="42"/>
      <c r="T281" s="49"/>
      <c r="W281" s="52"/>
    </row>
    <row r="282" spans="1:23" ht="105" x14ac:dyDescent="0.25">
      <c r="A282" s="38">
        <v>43232408</v>
      </c>
      <c r="B282" s="63" t="s">
        <v>107855</v>
      </c>
      <c r="C282" s="68">
        <v>10</v>
      </c>
      <c r="D282" s="68">
        <v>10</v>
      </c>
      <c r="E282" s="10">
        <v>3</v>
      </c>
      <c r="F282" s="10">
        <v>3</v>
      </c>
      <c r="G282" s="74" t="s">
        <v>107851</v>
      </c>
      <c r="H282" s="74" t="s">
        <v>211</v>
      </c>
      <c r="I282" s="54">
        <v>14250000</v>
      </c>
      <c r="J282" s="54">
        <v>14250000</v>
      </c>
      <c r="K282" s="2" t="s">
        <v>212</v>
      </c>
      <c r="L282" s="2" t="s">
        <v>101</v>
      </c>
      <c r="M282" s="5" t="s">
        <v>107804</v>
      </c>
      <c r="N282" s="5" t="s">
        <v>4396</v>
      </c>
      <c r="O282" s="10" t="s">
        <v>107820</v>
      </c>
      <c r="P282" s="10">
        <v>3163743056</v>
      </c>
      <c r="Q282" s="18" t="s">
        <v>107821</v>
      </c>
      <c r="R282" s="19"/>
      <c r="S282" s="42"/>
      <c r="T282" s="49"/>
      <c r="W282" s="52"/>
    </row>
    <row r="283" spans="1:23" ht="90" x14ac:dyDescent="0.25">
      <c r="A283" s="38">
        <v>81161800</v>
      </c>
      <c r="B283" s="63" t="s">
        <v>107856</v>
      </c>
      <c r="C283" s="68">
        <v>1</v>
      </c>
      <c r="D283" s="68">
        <v>1</v>
      </c>
      <c r="E283" s="10">
        <v>1</v>
      </c>
      <c r="F283" s="10">
        <v>1</v>
      </c>
      <c r="G283" s="74" t="s">
        <v>107851</v>
      </c>
      <c r="H283" s="74" t="s">
        <v>211</v>
      </c>
      <c r="I283" s="54">
        <v>17197581</v>
      </c>
      <c r="J283" s="54">
        <v>17197581</v>
      </c>
      <c r="K283" s="2" t="s">
        <v>212</v>
      </c>
      <c r="L283" s="2" t="s">
        <v>101</v>
      </c>
      <c r="M283" s="5" t="s">
        <v>107804</v>
      </c>
      <c r="N283" s="5" t="s">
        <v>4396</v>
      </c>
      <c r="O283" s="10" t="s">
        <v>107820</v>
      </c>
      <c r="P283" s="10">
        <v>3163743056</v>
      </c>
      <c r="Q283" s="18" t="s">
        <v>107821</v>
      </c>
      <c r="S283" s="42"/>
      <c r="T283" s="49"/>
      <c r="W283" s="52"/>
    </row>
    <row r="284" spans="1:23" ht="90" x14ac:dyDescent="0.25">
      <c r="A284" s="38">
        <v>81161800</v>
      </c>
      <c r="B284" s="63" t="s">
        <v>107856</v>
      </c>
      <c r="C284" s="68">
        <v>2</v>
      </c>
      <c r="D284" s="68">
        <v>2</v>
      </c>
      <c r="E284" s="10">
        <v>2</v>
      </c>
      <c r="F284" s="10">
        <v>2</v>
      </c>
      <c r="G284" s="74" t="s">
        <v>107851</v>
      </c>
      <c r="H284" s="74" t="s">
        <v>211</v>
      </c>
      <c r="I284" s="54">
        <f>I283*2</f>
        <v>34395162</v>
      </c>
      <c r="J284" s="54">
        <f>J283*2</f>
        <v>34395162</v>
      </c>
      <c r="K284" s="2" t="s">
        <v>212</v>
      </c>
      <c r="L284" s="2" t="s">
        <v>101</v>
      </c>
      <c r="M284" s="5" t="s">
        <v>107804</v>
      </c>
      <c r="N284" s="5" t="s">
        <v>4396</v>
      </c>
      <c r="O284" s="10" t="s">
        <v>107820</v>
      </c>
      <c r="P284" s="10">
        <v>3163743056</v>
      </c>
      <c r="Q284" s="18" t="s">
        <v>107821</v>
      </c>
      <c r="R284" s="19"/>
      <c r="S284" s="42"/>
      <c r="T284" s="49"/>
      <c r="W284" s="52"/>
    </row>
    <row r="285" spans="1:23" ht="90" x14ac:dyDescent="0.25">
      <c r="A285" s="38">
        <v>81161800</v>
      </c>
      <c r="B285" s="63" t="s">
        <v>107856</v>
      </c>
      <c r="C285" s="68">
        <v>4</v>
      </c>
      <c r="D285" s="68">
        <v>4</v>
      </c>
      <c r="E285" s="10">
        <v>2</v>
      </c>
      <c r="F285" s="10">
        <v>2</v>
      </c>
      <c r="G285" s="74" t="s">
        <v>107851</v>
      </c>
      <c r="H285" s="74" t="s">
        <v>211</v>
      </c>
      <c r="I285" s="54">
        <f>I283*2</f>
        <v>34395162</v>
      </c>
      <c r="J285" s="54">
        <f>J283*2</f>
        <v>34395162</v>
      </c>
      <c r="K285" s="2" t="s">
        <v>212</v>
      </c>
      <c r="L285" s="2" t="s">
        <v>101</v>
      </c>
      <c r="M285" s="5" t="s">
        <v>107804</v>
      </c>
      <c r="N285" s="5" t="s">
        <v>4396</v>
      </c>
      <c r="O285" s="10" t="s">
        <v>107820</v>
      </c>
      <c r="P285" s="10">
        <v>3163743056</v>
      </c>
      <c r="Q285" s="18" t="s">
        <v>107821</v>
      </c>
      <c r="R285" s="19"/>
      <c r="S285" s="42"/>
      <c r="T285" s="49"/>
      <c r="W285" s="52"/>
    </row>
    <row r="286" spans="1:23" ht="90" x14ac:dyDescent="0.25">
      <c r="A286" s="38">
        <v>81161800</v>
      </c>
      <c r="B286" s="63" t="s">
        <v>107856</v>
      </c>
      <c r="C286" s="68">
        <v>6</v>
      </c>
      <c r="D286" s="68">
        <v>6</v>
      </c>
      <c r="E286" s="10">
        <v>2</v>
      </c>
      <c r="F286" s="10">
        <v>2</v>
      </c>
      <c r="G286" s="74" t="s">
        <v>107851</v>
      </c>
      <c r="H286" s="74" t="s">
        <v>211</v>
      </c>
      <c r="I286" s="54">
        <f>I283*2</f>
        <v>34395162</v>
      </c>
      <c r="J286" s="54">
        <f>J283*2</f>
        <v>34395162</v>
      </c>
      <c r="K286" s="2" t="s">
        <v>212</v>
      </c>
      <c r="L286" s="2" t="s">
        <v>101</v>
      </c>
      <c r="M286" s="5" t="s">
        <v>107804</v>
      </c>
      <c r="N286" s="5" t="s">
        <v>4396</v>
      </c>
      <c r="O286" s="10" t="s">
        <v>107820</v>
      </c>
      <c r="P286" s="10">
        <v>3163743056</v>
      </c>
      <c r="Q286" s="18" t="s">
        <v>107821</v>
      </c>
      <c r="R286" s="19"/>
      <c r="S286" s="42"/>
      <c r="T286" s="49"/>
      <c r="W286" s="52"/>
    </row>
    <row r="287" spans="1:23" ht="90" x14ac:dyDescent="0.25">
      <c r="A287" s="38">
        <v>81161800</v>
      </c>
      <c r="B287" s="63" t="s">
        <v>107856</v>
      </c>
      <c r="C287" s="68">
        <v>8</v>
      </c>
      <c r="D287" s="68">
        <v>8</v>
      </c>
      <c r="E287" s="10">
        <v>2</v>
      </c>
      <c r="F287" s="10">
        <v>2</v>
      </c>
      <c r="G287" s="74" t="s">
        <v>107851</v>
      </c>
      <c r="H287" s="74" t="s">
        <v>211</v>
      </c>
      <c r="I287" s="54">
        <f>I283*2</f>
        <v>34395162</v>
      </c>
      <c r="J287" s="54">
        <f>J283*2</f>
        <v>34395162</v>
      </c>
      <c r="K287" s="2" t="s">
        <v>212</v>
      </c>
      <c r="L287" s="2" t="s">
        <v>101</v>
      </c>
      <c r="M287" s="5" t="s">
        <v>107804</v>
      </c>
      <c r="N287" s="5" t="s">
        <v>4396</v>
      </c>
      <c r="O287" s="10" t="s">
        <v>107820</v>
      </c>
      <c r="P287" s="10">
        <v>3163743056</v>
      </c>
      <c r="Q287" s="18" t="s">
        <v>107821</v>
      </c>
      <c r="R287" s="19"/>
      <c r="S287" s="42"/>
      <c r="T287" s="49"/>
      <c r="W287" s="52"/>
    </row>
    <row r="288" spans="1:23" ht="90" x14ac:dyDescent="0.25">
      <c r="A288" s="38">
        <v>81161800</v>
      </c>
      <c r="B288" s="63" t="s">
        <v>107856</v>
      </c>
      <c r="C288" s="68">
        <v>10</v>
      </c>
      <c r="D288" s="68">
        <v>10</v>
      </c>
      <c r="E288" s="10">
        <v>3</v>
      </c>
      <c r="F288" s="10">
        <v>3</v>
      </c>
      <c r="G288" s="74" t="s">
        <v>107851</v>
      </c>
      <c r="H288" s="74" t="s">
        <v>211</v>
      </c>
      <c r="I288" s="54">
        <f>I283*3-2370972</f>
        <v>49221771</v>
      </c>
      <c r="J288" s="54">
        <f>J283*3-2370972</f>
        <v>49221771</v>
      </c>
      <c r="K288" s="2" t="s">
        <v>212</v>
      </c>
      <c r="L288" s="2" t="s">
        <v>101</v>
      </c>
      <c r="M288" s="5" t="s">
        <v>107804</v>
      </c>
      <c r="N288" s="5" t="s">
        <v>4396</v>
      </c>
      <c r="O288" s="10" t="s">
        <v>107820</v>
      </c>
      <c r="P288" s="10">
        <v>3163743056</v>
      </c>
      <c r="Q288" s="18" t="s">
        <v>107821</v>
      </c>
      <c r="R288" s="19"/>
      <c r="S288" s="42"/>
      <c r="T288" s="49"/>
      <c r="W288" s="52"/>
    </row>
    <row r="289" spans="1:23" ht="195" x14ac:dyDescent="0.25">
      <c r="A289" s="38">
        <v>84111802</v>
      </c>
      <c r="B289" s="63" t="s">
        <v>107857</v>
      </c>
      <c r="C289" s="68">
        <v>1</v>
      </c>
      <c r="D289" s="68">
        <v>1</v>
      </c>
      <c r="E289" s="10">
        <v>6</v>
      </c>
      <c r="F289" s="10">
        <v>6</v>
      </c>
      <c r="G289" s="74" t="s">
        <v>107851</v>
      </c>
      <c r="H289" s="74" t="s">
        <v>211</v>
      </c>
      <c r="I289" s="64">
        <v>13875636</v>
      </c>
      <c r="J289" s="64">
        <v>13875636</v>
      </c>
      <c r="K289" s="2" t="s">
        <v>212</v>
      </c>
      <c r="L289" s="2" t="s">
        <v>101</v>
      </c>
      <c r="M289" s="5" t="s">
        <v>107804</v>
      </c>
      <c r="N289" s="5" t="s">
        <v>4396</v>
      </c>
      <c r="O289" s="10" t="s">
        <v>107820</v>
      </c>
      <c r="P289" s="10">
        <v>3163743056</v>
      </c>
      <c r="Q289" s="18" t="s">
        <v>107821</v>
      </c>
      <c r="S289" s="42"/>
      <c r="T289" s="49"/>
      <c r="W289" s="52"/>
    </row>
    <row r="290" spans="1:23" ht="195" x14ac:dyDescent="0.25">
      <c r="A290" s="38">
        <v>84111802</v>
      </c>
      <c r="B290" s="63" t="s">
        <v>107857</v>
      </c>
      <c r="C290" s="68">
        <v>7</v>
      </c>
      <c r="D290" s="68">
        <v>7</v>
      </c>
      <c r="E290" s="10">
        <v>6</v>
      </c>
      <c r="F290" s="10">
        <v>6</v>
      </c>
      <c r="G290" s="74" t="s">
        <v>107851</v>
      </c>
      <c r="H290" s="74" t="s">
        <v>211</v>
      </c>
      <c r="I290" s="64">
        <v>13875636</v>
      </c>
      <c r="J290" s="64">
        <v>13875636</v>
      </c>
      <c r="K290" s="2" t="s">
        <v>212</v>
      </c>
      <c r="L290" s="2" t="s">
        <v>101</v>
      </c>
      <c r="M290" s="5" t="s">
        <v>107804</v>
      </c>
      <c r="N290" s="5" t="s">
        <v>4396</v>
      </c>
      <c r="O290" s="10" t="s">
        <v>107820</v>
      </c>
      <c r="P290" s="10">
        <v>3163743056</v>
      </c>
      <c r="Q290" s="18" t="s">
        <v>107821</v>
      </c>
      <c r="R290" s="19"/>
      <c r="S290" s="42"/>
      <c r="T290" s="49"/>
      <c r="W290" s="52"/>
    </row>
    <row r="291" spans="1:23" ht="30" x14ac:dyDescent="0.25">
      <c r="A291" s="38">
        <v>81111800</v>
      </c>
      <c r="B291" s="63" t="s">
        <v>107842</v>
      </c>
      <c r="C291" s="68">
        <v>1</v>
      </c>
      <c r="D291" s="68">
        <v>1</v>
      </c>
      <c r="E291" s="10">
        <v>12</v>
      </c>
      <c r="F291" s="10">
        <v>12</v>
      </c>
      <c r="G291" s="74" t="s">
        <v>107851</v>
      </c>
      <c r="H291" s="74" t="s">
        <v>211</v>
      </c>
      <c r="I291" s="54">
        <v>30000000</v>
      </c>
      <c r="J291" s="54">
        <v>30000000</v>
      </c>
      <c r="K291" s="65" t="s">
        <v>212</v>
      </c>
      <c r="L291" s="2" t="s">
        <v>101</v>
      </c>
      <c r="M291" s="5" t="s">
        <v>107804</v>
      </c>
      <c r="N291" s="5" t="s">
        <v>4396</v>
      </c>
      <c r="O291" s="10" t="s">
        <v>107820</v>
      </c>
      <c r="P291" s="10">
        <v>3163743056</v>
      </c>
      <c r="Q291" s="18" t="s">
        <v>107821</v>
      </c>
      <c r="S291" s="42"/>
      <c r="T291" s="49"/>
      <c r="W291" s="52"/>
    </row>
    <row r="292" spans="1:23" ht="45" x14ac:dyDescent="0.25">
      <c r="A292" s="39" t="s">
        <v>107839</v>
      </c>
      <c r="B292" s="63" t="s">
        <v>107861</v>
      </c>
      <c r="C292" s="68">
        <v>1</v>
      </c>
      <c r="D292" s="68">
        <v>1</v>
      </c>
      <c r="E292" s="10">
        <v>12</v>
      </c>
      <c r="F292" s="10">
        <v>12</v>
      </c>
      <c r="G292" s="74" t="s">
        <v>107851</v>
      </c>
      <c r="H292" s="74" t="s">
        <v>211</v>
      </c>
      <c r="I292" s="54">
        <v>9520000</v>
      </c>
      <c r="J292" s="54">
        <v>9520000</v>
      </c>
      <c r="K292" s="2" t="s">
        <v>212</v>
      </c>
      <c r="L292" s="2" t="s">
        <v>101</v>
      </c>
      <c r="M292" s="5" t="s">
        <v>107804</v>
      </c>
      <c r="N292" s="5" t="s">
        <v>4396</v>
      </c>
      <c r="O292" s="10" t="s">
        <v>107820</v>
      </c>
      <c r="P292" s="10">
        <v>3163743056</v>
      </c>
      <c r="Q292" s="18" t="s">
        <v>107821</v>
      </c>
      <c r="S292" s="42"/>
      <c r="T292" s="49"/>
      <c r="W292" s="52"/>
    </row>
    <row r="293" spans="1:23" ht="90" x14ac:dyDescent="0.25">
      <c r="A293" s="38">
        <v>80121700</v>
      </c>
      <c r="B293" s="63" t="s">
        <v>107858</v>
      </c>
      <c r="C293" s="68">
        <v>1</v>
      </c>
      <c r="D293" s="68">
        <v>1</v>
      </c>
      <c r="E293" s="10">
        <v>6</v>
      </c>
      <c r="F293" s="10">
        <v>6</v>
      </c>
      <c r="G293" s="74" t="s">
        <v>107851</v>
      </c>
      <c r="H293" s="74" t="s">
        <v>211</v>
      </c>
      <c r="I293" s="54">
        <v>50000000</v>
      </c>
      <c r="J293" s="54">
        <v>50000000</v>
      </c>
      <c r="K293" s="2" t="s">
        <v>212</v>
      </c>
      <c r="L293" s="2" t="s">
        <v>101</v>
      </c>
      <c r="M293" s="5" t="s">
        <v>107804</v>
      </c>
      <c r="N293" s="5" t="s">
        <v>4396</v>
      </c>
      <c r="O293" s="10" t="s">
        <v>107820</v>
      </c>
      <c r="P293" s="10">
        <v>3163743056</v>
      </c>
      <c r="Q293" s="18" t="s">
        <v>107821</v>
      </c>
      <c r="S293" s="42"/>
      <c r="T293" s="49"/>
      <c r="W293" s="52"/>
    </row>
    <row r="294" spans="1:23" ht="90" x14ac:dyDescent="0.25">
      <c r="A294" s="38">
        <v>80121700</v>
      </c>
      <c r="B294" s="63" t="s">
        <v>107858</v>
      </c>
      <c r="C294" s="68">
        <v>7</v>
      </c>
      <c r="D294" s="68">
        <v>7</v>
      </c>
      <c r="E294" s="10">
        <v>6</v>
      </c>
      <c r="F294" s="10">
        <v>6</v>
      </c>
      <c r="G294" s="74" t="s">
        <v>107851</v>
      </c>
      <c r="H294" s="74" t="s">
        <v>211</v>
      </c>
      <c r="I294" s="36">
        <v>50000000</v>
      </c>
      <c r="J294" s="36">
        <v>50000000</v>
      </c>
      <c r="K294" s="2" t="s">
        <v>212</v>
      </c>
      <c r="L294" s="2" t="s">
        <v>101</v>
      </c>
      <c r="M294" s="5" t="s">
        <v>107804</v>
      </c>
      <c r="N294" s="5" t="s">
        <v>4396</v>
      </c>
      <c r="O294" s="10" t="s">
        <v>107820</v>
      </c>
      <c r="P294" s="10">
        <v>3163743056</v>
      </c>
      <c r="Q294" s="18" t="s">
        <v>107821</v>
      </c>
      <c r="R294" s="19"/>
      <c r="S294" s="42"/>
      <c r="T294" s="49"/>
      <c r="W294" s="52"/>
    </row>
    <row r="295" spans="1:23" ht="15" x14ac:dyDescent="0.25">
      <c r="A295" s="38">
        <v>80121607</v>
      </c>
      <c r="B295" s="63" t="s">
        <v>107859</v>
      </c>
      <c r="C295" s="68">
        <v>1</v>
      </c>
      <c r="D295" s="68">
        <v>1</v>
      </c>
      <c r="E295" s="10">
        <v>3</v>
      </c>
      <c r="F295" s="10">
        <v>3</v>
      </c>
      <c r="G295" s="74" t="s">
        <v>107851</v>
      </c>
      <c r="H295" s="74" t="s">
        <v>211</v>
      </c>
      <c r="I295" s="36">
        <v>35000000</v>
      </c>
      <c r="J295" s="36">
        <v>35000000</v>
      </c>
      <c r="K295" s="2" t="s">
        <v>212</v>
      </c>
      <c r="L295" s="2" t="s">
        <v>101</v>
      </c>
      <c r="M295" s="5" t="s">
        <v>107804</v>
      </c>
      <c r="N295" s="5" t="s">
        <v>4396</v>
      </c>
      <c r="O295" s="10" t="s">
        <v>107820</v>
      </c>
      <c r="P295" s="10">
        <v>3163743056</v>
      </c>
      <c r="Q295" s="18" t="s">
        <v>107821</v>
      </c>
      <c r="S295" s="42"/>
      <c r="T295" s="49"/>
      <c r="W295" s="52"/>
    </row>
    <row r="296" spans="1:23" ht="15" x14ac:dyDescent="0.25">
      <c r="A296" s="38">
        <v>80121607</v>
      </c>
      <c r="B296" s="63" t="s">
        <v>107859</v>
      </c>
      <c r="C296" s="68">
        <v>4</v>
      </c>
      <c r="D296" s="68">
        <v>4</v>
      </c>
      <c r="E296" s="10">
        <v>3</v>
      </c>
      <c r="F296" s="10">
        <v>3</v>
      </c>
      <c r="G296" s="74" t="s">
        <v>107851</v>
      </c>
      <c r="H296" s="74" t="s">
        <v>211</v>
      </c>
      <c r="I296" s="36">
        <v>35000000</v>
      </c>
      <c r="J296" s="36">
        <v>35000000</v>
      </c>
      <c r="K296" s="2" t="s">
        <v>212</v>
      </c>
      <c r="L296" s="2" t="s">
        <v>101</v>
      </c>
      <c r="M296" s="5" t="s">
        <v>107804</v>
      </c>
      <c r="N296" s="5" t="s">
        <v>4396</v>
      </c>
      <c r="O296" s="10" t="s">
        <v>107820</v>
      </c>
      <c r="P296" s="10">
        <v>3163743056</v>
      </c>
      <c r="Q296" s="18" t="s">
        <v>107821</v>
      </c>
      <c r="R296" s="19"/>
      <c r="S296" s="42"/>
      <c r="T296" s="49"/>
      <c r="W296" s="52"/>
    </row>
    <row r="297" spans="1:23" ht="15" x14ac:dyDescent="0.25">
      <c r="A297" s="38">
        <v>80121607</v>
      </c>
      <c r="B297" s="63" t="s">
        <v>107859</v>
      </c>
      <c r="C297" s="68">
        <v>7</v>
      </c>
      <c r="D297" s="68">
        <v>7</v>
      </c>
      <c r="E297" s="10">
        <v>3</v>
      </c>
      <c r="F297" s="10">
        <v>3</v>
      </c>
      <c r="G297" s="74" t="s">
        <v>107851</v>
      </c>
      <c r="H297" s="74" t="s">
        <v>211</v>
      </c>
      <c r="I297" s="36">
        <v>35000000</v>
      </c>
      <c r="J297" s="36">
        <v>35000000</v>
      </c>
      <c r="K297" s="2" t="s">
        <v>212</v>
      </c>
      <c r="L297" s="2" t="s">
        <v>101</v>
      </c>
      <c r="M297" s="5" t="s">
        <v>107804</v>
      </c>
      <c r="N297" s="5" t="s">
        <v>4396</v>
      </c>
      <c r="O297" s="10" t="s">
        <v>107820</v>
      </c>
      <c r="P297" s="10">
        <v>3163743056</v>
      </c>
      <c r="Q297" s="18" t="s">
        <v>107821</v>
      </c>
      <c r="R297" s="19"/>
      <c r="S297" s="42"/>
      <c r="T297" s="49"/>
      <c r="W297" s="52"/>
    </row>
    <row r="298" spans="1:23" ht="15" x14ac:dyDescent="0.25">
      <c r="A298" s="38">
        <v>80121607</v>
      </c>
      <c r="B298" s="63" t="s">
        <v>107859</v>
      </c>
      <c r="C298" s="68">
        <v>10</v>
      </c>
      <c r="D298" s="68">
        <v>10</v>
      </c>
      <c r="E298" s="10">
        <v>3</v>
      </c>
      <c r="F298" s="10">
        <v>3</v>
      </c>
      <c r="G298" s="74" t="s">
        <v>107851</v>
      </c>
      <c r="H298" s="74" t="s">
        <v>211</v>
      </c>
      <c r="I298" s="36">
        <v>35000000</v>
      </c>
      <c r="J298" s="36">
        <v>35000000</v>
      </c>
      <c r="K298" s="2" t="s">
        <v>212</v>
      </c>
      <c r="L298" s="2" t="s">
        <v>101</v>
      </c>
      <c r="M298" s="5" t="s">
        <v>107804</v>
      </c>
      <c r="N298" s="5" t="s">
        <v>4396</v>
      </c>
      <c r="O298" s="10" t="s">
        <v>107820</v>
      </c>
      <c r="P298" s="10">
        <v>3163743056</v>
      </c>
      <c r="Q298" s="18" t="s">
        <v>107821</v>
      </c>
      <c r="R298" s="19"/>
      <c r="S298" s="42"/>
      <c r="T298" s="49"/>
      <c r="W298" s="52"/>
    </row>
    <row r="299" spans="1:23" ht="90" x14ac:dyDescent="0.25">
      <c r="A299" s="38" t="s">
        <v>107840</v>
      </c>
      <c r="B299" s="63" t="s">
        <v>107860</v>
      </c>
      <c r="C299" s="68">
        <v>1</v>
      </c>
      <c r="D299" s="68">
        <v>1</v>
      </c>
      <c r="E299" s="10">
        <v>12</v>
      </c>
      <c r="F299" s="10">
        <v>12</v>
      </c>
      <c r="G299" s="74" t="s">
        <v>107851</v>
      </c>
      <c r="H299" s="74" t="s">
        <v>211</v>
      </c>
      <c r="I299" s="36">
        <v>13861974</v>
      </c>
      <c r="J299" s="36">
        <v>13861974</v>
      </c>
      <c r="K299" s="2" t="s">
        <v>212</v>
      </c>
      <c r="L299" s="2" t="s">
        <v>101</v>
      </c>
      <c r="M299" s="5" t="s">
        <v>107804</v>
      </c>
      <c r="N299" s="5" t="s">
        <v>4396</v>
      </c>
      <c r="O299" s="10" t="s">
        <v>107820</v>
      </c>
      <c r="P299" s="10">
        <v>3163743056</v>
      </c>
      <c r="Q299" s="18" t="s">
        <v>107821</v>
      </c>
      <c r="S299" s="42"/>
      <c r="T299" s="49"/>
      <c r="W299" s="52"/>
    </row>
    <row r="300" spans="1:23" ht="90" x14ac:dyDescent="0.25">
      <c r="A300" s="39">
        <v>76121900</v>
      </c>
      <c r="B300" s="63" t="s">
        <v>107862</v>
      </c>
      <c r="C300" s="68">
        <v>1</v>
      </c>
      <c r="D300" s="68">
        <v>1</v>
      </c>
      <c r="E300" s="10">
        <v>3</v>
      </c>
      <c r="F300" s="10">
        <v>3</v>
      </c>
      <c r="G300" s="74" t="s">
        <v>107851</v>
      </c>
      <c r="H300" s="74" t="s">
        <v>211</v>
      </c>
      <c r="I300" s="36">
        <v>10000000</v>
      </c>
      <c r="J300" s="36">
        <v>10000000</v>
      </c>
      <c r="K300" s="2" t="s">
        <v>212</v>
      </c>
      <c r="L300" s="2" t="s">
        <v>101</v>
      </c>
      <c r="M300" s="5" t="s">
        <v>107804</v>
      </c>
      <c r="N300" s="5" t="s">
        <v>4396</v>
      </c>
      <c r="O300" s="10" t="s">
        <v>107820</v>
      </c>
      <c r="P300" s="10">
        <v>3163743056</v>
      </c>
      <c r="Q300" s="18" t="s">
        <v>107821</v>
      </c>
      <c r="S300" s="42"/>
      <c r="T300" s="49"/>
      <c r="W300" s="52"/>
    </row>
    <row r="301" spans="1:23" ht="90" x14ac:dyDescent="0.25">
      <c r="A301" s="39">
        <v>76121900</v>
      </c>
      <c r="B301" s="63" t="s">
        <v>107862</v>
      </c>
      <c r="C301" s="68">
        <v>4</v>
      </c>
      <c r="D301" s="68">
        <v>4</v>
      </c>
      <c r="E301" s="10">
        <v>3</v>
      </c>
      <c r="F301" s="10">
        <v>3</v>
      </c>
      <c r="G301" s="74" t="s">
        <v>107851</v>
      </c>
      <c r="H301" s="74" t="s">
        <v>211</v>
      </c>
      <c r="I301" s="36">
        <v>10000000</v>
      </c>
      <c r="J301" s="36">
        <v>10000000</v>
      </c>
      <c r="K301" s="2" t="s">
        <v>212</v>
      </c>
      <c r="L301" s="2" t="s">
        <v>101</v>
      </c>
      <c r="M301" s="5" t="s">
        <v>107804</v>
      </c>
      <c r="N301" s="5" t="s">
        <v>4396</v>
      </c>
      <c r="O301" s="10" t="s">
        <v>107820</v>
      </c>
      <c r="P301" s="10">
        <v>3163743056</v>
      </c>
      <c r="Q301" s="18" t="s">
        <v>107821</v>
      </c>
      <c r="R301" s="19"/>
      <c r="S301" s="42"/>
      <c r="T301" s="49"/>
      <c r="W301" s="52"/>
    </row>
    <row r="302" spans="1:23" ht="90" x14ac:dyDescent="0.25">
      <c r="A302" s="39">
        <v>76121900</v>
      </c>
      <c r="B302" s="63" t="s">
        <v>107862</v>
      </c>
      <c r="C302" s="68">
        <v>7</v>
      </c>
      <c r="D302" s="68">
        <v>7</v>
      </c>
      <c r="E302" s="10">
        <v>3</v>
      </c>
      <c r="F302" s="10">
        <v>3</v>
      </c>
      <c r="G302" s="74" t="s">
        <v>107851</v>
      </c>
      <c r="H302" s="74" t="s">
        <v>211</v>
      </c>
      <c r="I302" s="36">
        <v>10000000</v>
      </c>
      <c r="J302" s="36">
        <v>10000000</v>
      </c>
      <c r="K302" s="2" t="s">
        <v>212</v>
      </c>
      <c r="L302" s="2" t="s">
        <v>101</v>
      </c>
      <c r="M302" s="5" t="s">
        <v>107804</v>
      </c>
      <c r="N302" s="5" t="s">
        <v>4396</v>
      </c>
      <c r="O302" s="10" t="s">
        <v>107820</v>
      </c>
      <c r="P302" s="10">
        <v>3163743056</v>
      </c>
      <c r="Q302" s="18" t="s">
        <v>107821</v>
      </c>
      <c r="R302" s="19"/>
      <c r="S302" s="42"/>
      <c r="T302" s="49"/>
      <c r="W302" s="52"/>
    </row>
    <row r="303" spans="1:23" ht="90" x14ac:dyDescent="0.25">
      <c r="A303" s="39">
        <v>76121900</v>
      </c>
      <c r="B303" s="63" t="s">
        <v>107862</v>
      </c>
      <c r="C303" s="68">
        <v>10</v>
      </c>
      <c r="D303" s="68">
        <v>10</v>
      </c>
      <c r="E303" s="10">
        <v>3</v>
      </c>
      <c r="F303" s="10">
        <v>3</v>
      </c>
      <c r="G303" s="74" t="s">
        <v>107851</v>
      </c>
      <c r="H303" s="74" t="s">
        <v>211</v>
      </c>
      <c r="I303" s="36">
        <v>10000000</v>
      </c>
      <c r="J303" s="36">
        <v>10000000</v>
      </c>
      <c r="K303" s="2" t="s">
        <v>212</v>
      </c>
      <c r="L303" s="2" t="s">
        <v>101</v>
      </c>
      <c r="M303" s="5" t="s">
        <v>107804</v>
      </c>
      <c r="N303" s="5" t="s">
        <v>4396</v>
      </c>
      <c r="O303" s="10" t="s">
        <v>107820</v>
      </c>
      <c r="P303" s="10">
        <v>3163743056</v>
      </c>
      <c r="Q303" s="18" t="s">
        <v>107821</v>
      </c>
      <c r="R303" s="19"/>
      <c r="S303" s="42"/>
      <c r="T303" s="49"/>
      <c r="W303" s="52"/>
    </row>
    <row r="304" spans="1:23" ht="15" x14ac:dyDescent="0.25">
      <c r="A304" s="73" t="s">
        <v>107905</v>
      </c>
      <c r="B304" s="63" t="s">
        <v>107843</v>
      </c>
      <c r="C304" s="68">
        <v>1</v>
      </c>
      <c r="D304" s="68">
        <v>1</v>
      </c>
      <c r="E304" s="10">
        <v>3</v>
      </c>
      <c r="F304" s="10">
        <v>3</v>
      </c>
      <c r="G304" s="74" t="s">
        <v>107851</v>
      </c>
      <c r="H304" s="74" t="s">
        <v>211</v>
      </c>
      <c r="I304" s="54">
        <v>3978000</v>
      </c>
      <c r="J304" s="54">
        <v>3978000</v>
      </c>
      <c r="K304" s="2" t="s">
        <v>212</v>
      </c>
      <c r="L304" s="2" t="s">
        <v>101</v>
      </c>
      <c r="M304" s="5" t="s">
        <v>107804</v>
      </c>
      <c r="N304" s="5" t="s">
        <v>4396</v>
      </c>
      <c r="O304" s="10" t="s">
        <v>107820</v>
      </c>
      <c r="P304" s="10">
        <v>3163743056</v>
      </c>
      <c r="Q304" s="18" t="s">
        <v>107821</v>
      </c>
      <c r="S304" s="42"/>
      <c r="T304" s="49"/>
      <c r="W304" s="52"/>
    </row>
    <row r="305" spans="1:23" ht="15" x14ac:dyDescent="0.25">
      <c r="A305" s="73" t="s">
        <v>107905</v>
      </c>
      <c r="B305" s="63" t="s">
        <v>107843</v>
      </c>
      <c r="C305" s="68">
        <v>4</v>
      </c>
      <c r="D305" s="68">
        <v>4</v>
      </c>
      <c r="E305" s="10">
        <v>3</v>
      </c>
      <c r="F305" s="10">
        <v>3</v>
      </c>
      <c r="G305" s="74" t="s">
        <v>107851</v>
      </c>
      <c r="H305" s="74" t="s">
        <v>211</v>
      </c>
      <c r="I305" s="54">
        <v>3978000</v>
      </c>
      <c r="J305" s="54">
        <v>3978000</v>
      </c>
      <c r="K305" s="2" t="s">
        <v>212</v>
      </c>
      <c r="L305" s="2" t="s">
        <v>101</v>
      </c>
      <c r="M305" s="5" t="s">
        <v>107804</v>
      </c>
      <c r="N305" s="5" t="s">
        <v>4396</v>
      </c>
      <c r="O305" s="10" t="s">
        <v>107820</v>
      </c>
      <c r="P305" s="10">
        <v>3163743056</v>
      </c>
      <c r="Q305" s="18" t="s">
        <v>107821</v>
      </c>
      <c r="R305" s="19"/>
      <c r="S305" s="42"/>
      <c r="T305" s="49"/>
      <c r="W305" s="52"/>
    </row>
    <row r="306" spans="1:23" ht="15" x14ac:dyDescent="0.25">
      <c r="A306" s="73" t="s">
        <v>107905</v>
      </c>
      <c r="B306" s="63" t="s">
        <v>107843</v>
      </c>
      <c r="C306" s="68">
        <v>7</v>
      </c>
      <c r="D306" s="68">
        <v>7</v>
      </c>
      <c r="E306" s="10">
        <v>3</v>
      </c>
      <c r="F306" s="10">
        <v>3</v>
      </c>
      <c r="G306" s="74" t="s">
        <v>107851</v>
      </c>
      <c r="H306" s="74" t="s">
        <v>211</v>
      </c>
      <c r="I306" s="54">
        <v>3978000</v>
      </c>
      <c r="J306" s="54">
        <v>3978000</v>
      </c>
      <c r="K306" s="2" t="s">
        <v>212</v>
      </c>
      <c r="L306" s="2" t="s">
        <v>101</v>
      </c>
      <c r="M306" s="5" t="s">
        <v>107804</v>
      </c>
      <c r="N306" s="5" t="s">
        <v>4396</v>
      </c>
      <c r="O306" s="10" t="s">
        <v>107820</v>
      </c>
      <c r="P306" s="10">
        <v>3163743056</v>
      </c>
      <c r="Q306" s="18" t="s">
        <v>107821</v>
      </c>
      <c r="R306" s="19"/>
      <c r="S306" s="42"/>
      <c r="T306" s="49"/>
      <c r="W306" s="52"/>
    </row>
    <row r="307" spans="1:23" ht="15" x14ac:dyDescent="0.25">
      <c r="A307" s="73" t="s">
        <v>107905</v>
      </c>
      <c r="B307" s="63" t="s">
        <v>107843</v>
      </c>
      <c r="C307" s="68">
        <v>10</v>
      </c>
      <c r="D307" s="68">
        <v>10</v>
      </c>
      <c r="E307" s="10">
        <v>3</v>
      </c>
      <c r="F307" s="10">
        <v>3</v>
      </c>
      <c r="G307" s="74" t="s">
        <v>107851</v>
      </c>
      <c r="H307" s="74" t="s">
        <v>211</v>
      </c>
      <c r="I307" s="54">
        <v>3978000</v>
      </c>
      <c r="J307" s="54">
        <v>3978000</v>
      </c>
      <c r="K307" s="2" t="s">
        <v>212</v>
      </c>
      <c r="L307" s="2" t="s">
        <v>101</v>
      </c>
      <c r="M307" s="5" t="s">
        <v>107804</v>
      </c>
      <c r="N307" s="5" t="s">
        <v>4396</v>
      </c>
      <c r="O307" s="10" t="s">
        <v>107820</v>
      </c>
      <c r="P307" s="10">
        <v>3163743056</v>
      </c>
      <c r="Q307" s="18" t="s">
        <v>107821</v>
      </c>
      <c r="R307" s="19"/>
      <c r="S307" s="42"/>
      <c r="T307" s="49"/>
      <c r="W307" s="52"/>
    </row>
    <row r="308" spans="1:23" ht="45" x14ac:dyDescent="0.25">
      <c r="A308" s="38">
        <v>85121608</v>
      </c>
      <c r="B308" s="63" t="s">
        <v>107896</v>
      </c>
      <c r="C308" s="68">
        <v>1</v>
      </c>
      <c r="D308" s="68">
        <v>1</v>
      </c>
      <c r="E308" s="10">
        <v>1</v>
      </c>
      <c r="F308" s="10">
        <v>1</v>
      </c>
      <c r="G308" s="74" t="s">
        <v>107851</v>
      </c>
      <c r="H308" s="74" t="s">
        <v>211</v>
      </c>
      <c r="I308" s="54">
        <v>4758121</v>
      </c>
      <c r="J308" s="54">
        <v>4758121</v>
      </c>
      <c r="K308" s="2" t="s">
        <v>212</v>
      </c>
      <c r="L308" s="2" t="s">
        <v>101</v>
      </c>
      <c r="M308" s="5" t="s">
        <v>107804</v>
      </c>
      <c r="N308" s="5" t="s">
        <v>4396</v>
      </c>
      <c r="O308" s="10" t="s">
        <v>107820</v>
      </c>
      <c r="P308" s="10">
        <v>3163743056</v>
      </c>
      <c r="Q308" s="18" t="s">
        <v>107821</v>
      </c>
      <c r="S308" s="42"/>
      <c r="T308" s="49"/>
      <c r="W308" s="52"/>
    </row>
    <row r="309" spans="1:23" ht="45" x14ac:dyDescent="0.25">
      <c r="A309" s="38">
        <v>85121608</v>
      </c>
      <c r="B309" s="63" t="s">
        <v>107896</v>
      </c>
      <c r="C309" s="68">
        <v>2</v>
      </c>
      <c r="D309" s="68">
        <v>2</v>
      </c>
      <c r="E309" s="10">
        <v>2</v>
      </c>
      <c r="F309" s="10">
        <v>2</v>
      </c>
      <c r="G309" s="74" t="s">
        <v>107851</v>
      </c>
      <c r="H309" s="74" t="s">
        <v>211</v>
      </c>
      <c r="I309" s="54">
        <f>I308*2</f>
        <v>9516242</v>
      </c>
      <c r="J309" s="54">
        <f>J308*2</f>
        <v>9516242</v>
      </c>
      <c r="K309" s="2" t="s">
        <v>212</v>
      </c>
      <c r="L309" s="2" t="s">
        <v>101</v>
      </c>
      <c r="M309" s="5" t="s">
        <v>107804</v>
      </c>
      <c r="N309" s="5" t="s">
        <v>4396</v>
      </c>
      <c r="O309" s="10" t="s">
        <v>107820</v>
      </c>
      <c r="P309" s="10">
        <v>3163743056</v>
      </c>
      <c r="Q309" s="18" t="s">
        <v>107821</v>
      </c>
      <c r="R309" s="19"/>
      <c r="S309" s="42"/>
      <c r="T309" s="49"/>
      <c r="W309" s="52"/>
    </row>
    <row r="310" spans="1:23" ht="45" x14ac:dyDescent="0.25">
      <c r="A310" s="38">
        <v>85121608</v>
      </c>
      <c r="B310" s="63" t="s">
        <v>107896</v>
      </c>
      <c r="C310" s="68">
        <v>4</v>
      </c>
      <c r="D310" s="68">
        <v>4</v>
      </c>
      <c r="E310" s="10">
        <v>2</v>
      </c>
      <c r="F310" s="10">
        <v>2</v>
      </c>
      <c r="G310" s="74" t="s">
        <v>107851</v>
      </c>
      <c r="H310" s="74" t="s">
        <v>211</v>
      </c>
      <c r="I310" s="54">
        <f>I308*2</f>
        <v>9516242</v>
      </c>
      <c r="J310" s="54">
        <f>J308*2</f>
        <v>9516242</v>
      </c>
      <c r="K310" s="2" t="s">
        <v>212</v>
      </c>
      <c r="L310" s="2" t="s">
        <v>101</v>
      </c>
      <c r="M310" s="5" t="s">
        <v>107804</v>
      </c>
      <c r="N310" s="5" t="s">
        <v>4396</v>
      </c>
      <c r="O310" s="10" t="s">
        <v>107820</v>
      </c>
      <c r="P310" s="10">
        <v>3163743056</v>
      </c>
      <c r="Q310" s="18" t="s">
        <v>107821</v>
      </c>
      <c r="R310" s="19"/>
      <c r="S310" s="42"/>
      <c r="T310" s="49"/>
      <c r="W310" s="52"/>
    </row>
    <row r="311" spans="1:23" ht="45" x14ac:dyDescent="0.25">
      <c r="A311" s="38">
        <v>85121608</v>
      </c>
      <c r="B311" s="63" t="s">
        <v>107896</v>
      </c>
      <c r="C311" s="68">
        <v>6</v>
      </c>
      <c r="D311" s="68">
        <v>6</v>
      </c>
      <c r="E311" s="10">
        <v>2</v>
      </c>
      <c r="F311" s="10">
        <v>2</v>
      </c>
      <c r="G311" s="74" t="s">
        <v>107851</v>
      </c>
      <c r="H311" s="74" t="s">
        <v>211</v>
      </c>
      <c r="I311" s="54">
        <f>I308*2</f>
        <v>9516242</v>
      </c>
      <c r="J311" s="54">
        <f>J308*2</f>
        <v>9516242</v>
      </c>
      <c r="K311" s="2" t="s">
        <v>212</v>
      </c>
      <c r="L311" s="2" t="s">
        <v>101</v>
      </c>
      <c r="M311" s="5" t="s">
        <v>107804</v>
      </c>
      <c r="N311" s="5" t="s">
        <v>4396</v>
      </c>
      <c r="O311" s="10" t="s">
        <v>107820</v>
      </c>
      <c r="P311" s="10">
        <v>3163743056</v>
      </c>
      <c r="Q311" s="18" t="s">
        <v>107821</v>
      </c>
      <c r="R311" s="19"/>
      <c r="S311" s="42"/>
      <c r="T311" s="49"/>
      <c r="W311" s="52"/>
    </row>
    <row r="312" spans="1:23" ht="45" x14ac:dyDescent="0.25">
      <c r="A312" s="38">
        <v>85121608</v>
      </c>
      <c r="B312" s="63" t="s">
        <v>107896</v>
      </c>
      <c r="C312" s="68">
        <v>8</v>
      </c>
      <c r="D312" s="68">
        <v>8</v>
      </c>
      <c r="E312" s="10">
        <v>2</v>
      </c>
      <c r="F312" s="10">
        <v>2</v>
      </c>
      <c r="G312" s="74" t="s">
        <v>107851</v>
      </c>
      <c r="H312" s="74" t="s">
        <v>211</v>
      </c>
      <c r="I312" s="54">
        <f>I308*2</f>
        <v>9516242</v>
      </c>
      <c r="J312" s="54">
        <f>J308*2</f>
        <v>9516242</v>
      </c>
      <c r="K312" s="2" t="s">
        <v>212</v>
      </c>
      <c r="L312" s="2" t="s">
        <v>101</v>
      </c>
      <c r="M312" s="5" t="s">
        <v>107804</v>
      </c>
      <c r="N312" s="5" t="s">
        <v>4396</v>
      </c>
      <c r="O312" s="10" t="s">
        <v>107820</v>
      </c>
      <c r="P312" s="10">
        <v>3163743056</v>
      </c>
      <c r="Q312" s="18" t="s">
        <v>107821</v>
      </c>
      <c r="R312" s="19"/>
      <c r="S312" s="42"/>
      <c r="T312" s="49"/>
      <c r="W312" s="52"/>
    </row>
    <row r="313" spans="1:23" ht="45" x14ac:dyDescent="0.25">
      <c r="A313" s="38">
        <v>85121608</v>
      </c>
      <c r="B313" s="63" t="s">
        <v>107896</v>
      </c>
      <c r="C313" s="68">
        <v>10</v>
      </c>
      <c r="D313" s="68">
        <v>10</v>
      </c>
      <c r="E313" s="10">
        <v>3</v>
      </c>
      <c r="F313" s="10">
        <v>3</v>
      </c>
      <c r="G313" s="74" t="s">
        <v>107851</v>
      </c>
      <c r="H313" s="74" t="s">
        <v>211</v>
      </c>
      <c r="I313" s="54">
        <f>I308*3</f>
        <v>14274363</v>
      </c>
      <c r="J313" s="54">
        <f>J308*3</f>
        <v>14274363</v>
      </c>
      <c r="K313" s="2" t="s">
        <v>212</v>
      </c>
      <c r="L313" s="2" t="s">
        <v>101</v>
      </c>
      <c r="M313" s="5" t="s">
        <v>107804</v>
      </c>
      <c r="N313" s="5" t="s">
        <v>4396</v>
      </c>
      <c r="O313" s="10" t="s">
        <v>107820</v>
      </c>
      <c r="P313" s="10">
        <v>3163743056</v>
      </c>
      <c r="Q313" s="18" t="s">
        <v>107821</v>
      </c>
      <c r="R313" s="19"/>
      <c r="S313" s="42"/>
      <c r="T313" s="49"/>
      <c r="W313" s="52"/>
    </row>
    <row r="314" spans="1:23" ht="45" x14ac:dyDescent="0.25">
      <c r="A314" s="40" t="s">
        <v>107841</v>
      </c>
      <c r="B314" s="63" t="s">
        <v>107844</v>
      </c>
      <c r="C314" s="68">
        <v>1</v>
      </c>
      <c r="D314" s="68">
        <v>1</v>
      </c>
      <c r="E314" s="10">
        <v>1</v>
      </c>
      <c r="F314" s="10">
        <v>1</v>
      </c>
      <c r="G314" s="74" t="s">
        <v>107851</v>
      </c>
      <c r="H314" s="74" t="s">
        <v>211</v>
      </c>
      <c r="I314" s="54">
        <v>4758121</v>
      </c>
      <c r="J314" s="54">
        <v>4758121</v>
      </c>
      <c r="K314" s="2" t="s">
        <v>212</v>
      </c>
      <c r="L314" s="2" t="s">
        <v>101</v>
      </c>
      <c r="M314" s="5" t="s">
        <v>107804</v>
      </c>
      <c r="N314" s="5" t="s">
        <v>4396</v>
      </c>
      <c r="O314" s="10" t="s">
        <v>107820</v>
      </c>
      <c r="P314" s="10">
        <v>3163743056</v>
      </c>
      <c r="Q314" s="18" t="s">
        <v>107821</v>
      </c>
      <c r="S314" s="42"/>
      <c r="T314" s="49"/>
      <c r="W314" s="52"/>
    </row>
    <row r="315" spans="1:23" ht="45" x14ac:dyDescent="0.25">
      <c r="A315" s="40" t="s">
        <v>107841</v>
      </c>
      <c r="B315" s="63" t="s">
        <v>107844</v>
      </c>
      <c r="C315" s="68">
        <v>2</v>
      </c>
      <c r="D315" s="68">
        <v>2</v>
      </c>
      <c r="E315" s="10">
        <v>2</v>
      </c>
      <c r="F315" s="10">
        <v>2</v>
      </c>
      <c r="G315" s="74" t="s">
        <v>107851</v>
      </c>
      <c r="H315" s="74" t="s">
        <v>211</v>
      </c>
      <c r="I315" s="54">
        <f>I314*2</f>
        <v>9516242</v>
      </c>
      <c r="J315" s="54">
        <f>J314*2</f>
        <v>9516242</v>
      </c>
      <c r="K315" s="2" t="s">
        <v>212</v>
      </c>
      <c r="L315" s="2" t="s">
        <v>101</v>
      </c>
      <c r="M315" s="5" t="s">
        <v>107804</v>
      </c>
      <c r="N315" s="5" t="s">
        <v>4396</v>
      </c>
      <c r="O315" s="10" t="s">
        <v>107820</v>
      </c>
      <c r="P315" s="10">
        <v>3163743056</v>
      </c>
      <c r="Q315" s="18" t="s">
        <v>107821</v>
      </c>
      <c r="R315" s="19"/>
      <c r="S315" s="42"/>
      <c r="T315" s="49"/>
      <c r="W315" s="52"/>
    </row>
    <row r="316" spans="1:23" ht="45" x14ac:dyDescent="0.25">
      <c r="A316" s="40" t="s">
        <v>107841</v>
      </c>
      <c r="B316" s="63" t="s">
        <v>107844</v>
      </c>
      <c r="C316" s="68">
        <v>4</v>
      </c>
      <c r="D316" s="68">
        <v>4</v>
      </c>
      <c r="E316" s="10">
        <v>2</v>
      </c>
      <c r="F316" s="10">
        <v>2</v>
      </c>
      <c r="G316" s="74" t="s">
        <v>107851</v>
      </c>
      <c r="H316" s="74" t="s">
        <v>211</v>
      </c>
      <c r="I316" s="54">
        <f>I314*2</f>
        <v>9516242</v>
      </c>
      <c r="J316" s="54">
        <f>J314*2</f>
        <v>9516242</v>
      </c>
      <c r="K316" s="2" t="s">
        <v>212</v>
      </c>
      <c r="L316" s="2" t="s">
        <v>101</v>
      </c>
      <c r="M316" s="5" t="s">
        <v>107804</v>
      </c>
      <c r="N316" s="5" t="s">
        <v>4396</v>
      </c>
      <c r="O316" s="10" t="s">
        <v>107820</v>
      </c>
      <c r="P316" s="10">
        <v>3163743056</v>
      </c>
      <c r="Q316" s="18" t="s">
        <v>107821</v>
      </c>
      <c r="R316" s="19"/>
      <c r="S316" s="42"/>
      <c r="T316" s="49"/>
      <c r="W316" s="52"/>
    </row>
    <row r="317" spans="1:23" ht="45" x14ac:dyDescent="0.25">
      <c r="A317" s="40" t="s">
        <v>107841</v>
      </c>
      <c r="B317" s="63" t="s">
        <v>107844</v>
      </c>
      <c r="C317" s="68">
        <v>6</v>
      </c>
      <c r="D317" s="68">
        <v>6</v>
      </c>
      <c r="E317" s="10">
        <v>2</v>
      </c>
      <c r="F317" s="10">
        <v>2</v>
      </c>
      <c r="G317" s="74" t="s">
        <v>107851</v>
      </c>
      <c r="H317" s="74" t="s">
        <v>211</v>
      </c>
      <c r="I317" s="54">
        <f>I314*2</f>
        <v>9516242</v>
      </c>
      <c r="J317" s="54">
        <f>J314*2</f>
        <v>9516242</v>
      </c>
      <c r="K317" s="2" t="s">
        <v>212</v>
      </c>
      <c r="L317" s="2" t="s">
        <v>101</v>
      </c>
      <c r="M317" s="5" t="s">
        <v>107804</v>
      </c>
      <c r="N317" s="5" t="s">
        <v>4396</v>
      </c>
      <c r="O317" s="10" t="s">
        <v>107820</v>
      </c>
      <c r="P317" s="10">
        <v>3163743056</v>
      </c>
      <c r="Q317" s="18" t="s">
        <v>107821</v>
      </c>
      <c r="R317" s="19"/>
      <c r="S317" s="42"/>
      <c r="T317" s="49"/>
      <c r="W317" s="52"/>
    </row>
    <row r="318" spans="1:23" ht="45" x14ac:dyDescent="0.25">
      <c r="A318" s="40" t="s">
        <v>107841</v>
      </c>
      <c r="B318" s="63" t="s">
        <v>107844</v>
      </c>
      <c r="C318" s="68">
        <v>8</v>
      </c>
      <c r="D318" s="68">
        <v>8</v>
      </c>
      <c r="E318" s="10">
        <v>2</v>
      </c>
      <c r="F318" s="10">
        <v>2</v>
      </c>
      <c r="G318" s="74" t="s">
        <v>107851</v>
      </c>
      <c r="H318" s="74" t="s">
        <v>211</v>
      </c>
      <c r="I318" s="54">
        <f>I314*2</f>
        <v>9516242</v>
      </c>
      <c r="J318" s="54">
        <f>J314*2</f>
        <v>9516242</v>
      </c>
      <c r="K318" s="2" t="s">
        <v>212</v>
      </c>
      <c r="L318" s="2" t="s">
        <v>101</v>
      </c>
      <c r="M318" s="5" t="s">
        <v>107804</v>
      </c>
      <c r="N318" s="5" t="s">
        <v>4396</v>
      </c>
      <c r="O318" s="10" t="s">
        <v>107820</v>
      </c>
      <c r="P318" s="10">
        <v>3163743056</v>
      </c>
      <c r="Q318" s="18" t="s">
        <v>107821</v>
      </c>
      <c r="R318" s="19"/>
      <c r="S318" s="42"/>
      <c r="T318" s="49"/>
      <c r="W318" s="52"/>
    </row>
    <row r="319" spans="1:23" ht="45" x14ac:dyDescent="0.25">
      <c r="A319" s="40" t="s">
        <v>107841</v>
      </c>
      <c r="B319" s="63" t="s">
        <v>107844</v>
      </c>
      <c r="C319" s="68">
        <v>10</v>
      </c>
      <c r="D319" s="68">
        <v>10</v>
      </c>
      <c r="E319" s="10">
        <v>3</v>
      </c>
      <c r="F319" s="10">
        <v>3</v>
      </c>
      <c r="G319" s="74" t="s">
        <v>107851</v>
      </c>
      <c r="H319" s="74" t="s">
        <v>211</v>
      </c>
      <c r="I319" s="54">
        <f>I314*3</f>
        <v>14274363</v>
      </c>
      <c r="J319" s="54">
        <f>J314*3</f>
        <v>14274363</v>
      </c>
      <c r="K319" s="2" t="s">
        <v>212</v>
      </c>
      <c r="L319" s="2" t="s">
        <v>101</v>
      </c>
      <c r="M319" s="5" t="s">
        <v>107804</v>
      </c>
      <c r="N319" s="5" t="s">
        <v>4396</v>
      </c>
      <c r="O319" s="10" t="s">
        <v>107820</v>
      </c>
      <c r="P319" s="10">
        <v>3163743056</v>
      </c>
      <c r="Q319" s="18" t="s">
        <v>107821</v>
      </c>
      <c r="R319" s="19"/>
      <c r="S319" s="42"/>
      <c r="T319" s="49"/>
      <c r="W319" s="52"/>
    </row>
    <row r="320" spans="1:23" ht="45" x14ac:dyDescent="0.25">
      <c r="A320" s="38">
        <v>80111500</v>
      </c>
      <c r="B320" s="63" t="s">
        <v>107845</v>
      </c>
      <c r="C320" s="68">
        <v>1</v>
      </c>
      <c r="D320" s="68">
        <v>1</v>
      </c>
      <c r="E320" s="10">
        <v>1</v>
      </c>
      <c r="F320" s="10">
        <v>1</v>
      </c>
      <c r="G320" s="74" t="s">
        <v>107851</v>
      </c>
      <c r="H320" s="74" t="s">
        <v>211</v>
      </c>
      <c r="I320" s="54">
        <v>4758121</v>
      </c>
      <c r="J320" s="54">
        <v>4758121</v>
      </c>
      <c r="K320" s="2" t="s">
        <v>212</v>
      </c>
      <c r="L320" s="2" t="s">
        <v>101</v>
      </c>
      <c r="M320" s="5" t="s">
        <v>107804</v>
      </c>
      <c r="N320" s="5" t="s">
        <v>4396</v>
      </c>
      <c r="O320" s="10" t="s">
        <v>107820</v>
      </c>
      <c r="P320" s="10">
        <v>3163743056</v>
      </c>
      <c r="Q320" s="18" t="s">
        <v>107821</v>
      </c>
      <c r="S320" s="42"/>
      <c r="T320" s="49"/>
      <c r="W320" s="52"/>
    </row>
    <row r="321" spans="1:23" ht="45" x14ac:dyDescent="0.25">
      <c r="A321" s="38">
        <v>80111500</v>
      </c>
      <c r="B321" s="63" t="s">
        <v>107845</v>
      </c>
      <c r="C321" s="68">
        <v>2</v>
      </c>
      <c r="D321" s="68">
        <v>2</v>
      </c>
      <c r="E321" s="10">
        <v>2</v>
      </c>
      <c r="F321" s="10">
        <v>2</v>
      </c>
      <c r="G321" s="74" t="s">
        <v>107851</v>
      </c>
      <c r="H321" s="74" t="s">
        <v>211</v>
      </c>
      <c r="I321" s="54">
        <f>I320*2</f>
        <v>9516242</v>
      </c>
      <c r="J321" s="54">
        <f>J320*2</f>
        <v>9516242</v>
      </c>
      <c r="K321" s="2" t="s">
        <v>212</v>
      </c>
      <c r="L321" s="2" t="s">
        <v>101</v>
      </c>
      <c r="M321" s="5" t="s">
        <v>107804</v>
      </c>
      <c r="N321" s="5" t="s">
        <v>4396</v>
      </c>
      <c r="O321" s="10" t="s">
        <v>107820</v>
      </c>
      <c r="P321" s="10">
        <v>3163743056</v>
      </c>
      <c r="Q321" s="18" t="s">
        <v>107821</v>
      </c>
      <c r="R321" s="19"/>
      <c r="S321" s="42"/>
      <c r="T321" s="49"/>
      <c r="W321" s="52"/>
    </row>
    <row r="322" spans="1:23" ht="45" x14ac:dyDescent="0.25">
      <c r="A322" s="38">
        <v>80111500</v>
      </c>
      <c r="B322" s="63" t="s">
        <v>107845</v>
      </c>
      <c r="C322" s="68">
        <v>4</v>
      </c>
      <c r="D322" s="68">
        <v>4</v>
      </c>
      <c r="E322" s="10">
        <v>2</v>
      </c>
      <c r="F322" s="10">
        <v>2</v>
      </c>
      <c r="G322" s="74" t="s">
        <v>107851</v>
      </c>
      <c r="H322" s="74" t="s">
        <v>211</v>
      </c>
      <c r="I322" s="54">
        <f>I320*2</f>
        <v>9516242</v>
      </c>
      <c r="J322" s="54">
        <f>J320*2</f>
        <v>9516242</v>
      </c>
      <c r="K322" s="2" t="s">
        <v>212</v>
      </c>
      <c r="L322" s="2" t="s">
        <v>101</v>
      </c>
      <c r="M322" s="5" t="s">
        <v>107804</v>
      </c>
      <c r="N322" s="5" t="s">
        <v>4396</v>
      </c>
      <c r="O322" s="10" t="s">
        <v>107820</v>
      </c>
      <c r="P322" s="10">
        <v>3163743056</v>
      </c>
      <c r="Q322" s="18" t="s">
        <v>107821</v>
      </c>
      <c r="R322" s="19"/>
      <c r="S322" s="42"/>
      <c r="T322" s="49"/>
      <c r="W322" s="52"/>
    </row>
    <row r="323" spans="1:23" ht="45" x14ac:dyDescent="0.25">
      <c r="A323" s="38">
        <v>80111500</v>
      </c>
      <c r="B323" s="63" t="s">
        <v>107845</v>
      </c>
      <c r="C323" s="68">
        <v>6</v>
      </c>
      <c r="D323" s="68">
        <v>6</v>
      </c>
      <c r="E323" s="10">
        <v>2</v>
      </c>
      <c r="F323" s="10">
        <v>2</v>
      </c>
      <c r="G323" s="74" t="s">
        <v>107851</v>
      </c>
      <c r="H323" s="74" t="s">
        <v>211</v>
      </c>
      <c r="I323" s="54">
        <f>I320*2</f>
        <v>9516242</v>
      </c>
      <c r="J323" s="54">
        <f>J320*2</f>
        <v>9516242</v>
      </c>
      <c r="K323" s="2" t="s">
        <v>212</v>
      </c>
      <c r="L323" s="2" t="s">
        <v>101</v>
      </c>
      <c r="M323" s="5" t="s">
        <v>107804</v>
      </c>
      <c r="N323" s="5" t="s">
        <v>4396</v>
      </c>
      <c r="O323" s="10" t="s">
        <v>107820</v>
      </c>
      <c r="P323" s="10">
        <v>3163743056</v>
      </c>
      <c r="Q323" s="18" t="s">
        <v>107821</v>
      </c>
      <c r="R323" s="19"/>
      <c r="S323" s="42"/>
      <c r="T323" s="49"/>
      <c r="W323" s="52"/>
    </row>
    <row r="324" spans="1:23" ht="45" x14ac:dyDescent="0.25">
      <c r="A324" s="38">
        <v>80111500</v>
      </c>
      <c r="B324" s="63" t="s">
        <v>107845</v>
      </c>
      <c r="C324" s="68">
        <v>8</v>
      </c>
      <c r="D324" s="68">
        <v>8</v>
      </c>
      <c r="E324" s="10">
        <v>2</v>
      </c>
      <c r="F324" s="10">
        <v>2</v>
      </c>
      <c r="G324" s="74" t="s">
        <v>107851</v>
      </c>
      <c r="H324" s="74" t="s">
        <v>211</v>
      </c>
      <c r="I324" s="54">
        <f>I320*2</f>
        <v>9516242</v>
      </c>
      <c r="J324" s="54">
        <f>J320*2</f>
        <v>9516242</v>
      </c>
      <c r="K324" s="2" t="s">
        <v>212</v>
      </c>
      <c r="L324" s="2" t="s">
        <v>101</v>
      </c>
      <c r="M324" s="5" t="s">
        <v>107804</v>
      </c>
      <c r="N324" s="5" t="s">
        <v>4396</v>
      </c>
      <c r="O324" s="10" t="s">
        <v>107820</v>
      </c>
      <c r="P324" s="10">
        <v>3163743056</v>
      </c>
      <c r="Q324" s="18" t="s">
        <v>107821</v>
      </c>
      <c r="R324" s="19"/>
      <c r="S324" s="42"/>
      <c r="T324" s="49"/>
      <c r="W324" s="52"/>
    </row>
    <row r="325" spans="1:23" ht="45" x14ac:dyDescent="0.25">
      <c r="A325" s="38">
        <v>80111500</v>
      </c>
      <c r="B325" s="63" t="s">
        <v>107845</v>
      </c>
      <c r="C325" s="68">
        <v>10</v>
      </c>
      <c r="D325" s="68">
        <v>10</v>
      </c>
      <c r="E325" s="10">
        <v>3</v>
      </c>
      <c r="F325" s="10">
        <v>3</v>
      </c>
      <c r="G325" s="74" t="s">
        <v>107851</v>
      </c>
      <c r="H325" s="74" t="s">
        <v>211</v>
      </c>
      <c r="I325" s="54">
        <f>I320*3</f>
        <v>14274363</v>
      </c>
      <c r="J325" s="54">
        <f>J320*3</f>
        <v>14274363</v>
      </c>
      <c r="K325" s="2" t="s">
        <v>212</v>
      </c>
      <c r="L325" s="2" t="s">
        <v>101</v>
      </c>
      <c r="M325" s="5" t="s">
        <v>107804</v>
      </c>
      <c r="N325" s="5" t="s">
        <v>4396</v>
      </c>
      <c r="O325" s="10" t="s">
        <v>107820</v>
      </c>
      <c r="P325" s="10">
        <v>3163743056</v>
      </c>
      <c r="Q325" s="18" t="s">
        <v>107821</v>
      </c>
      <c r="R325" s="19"/>
      <c r="S325" s="42"/>
      <c r="T325" s="49"/>
      <c r="W325" s="52"/>
    </row>
    <row r="326" spans="1:23" ht="45" x14ac:dyDescent="0.25">
      <c r="A326" s="38">
        <v>80111500</v>
      </c>
      <c r="B326" s="63" t="s">
        <v>107846</v>
      </c>
      <c r="C326" s="68">
        <v>1</v>
      </c>
      <c r="D326" s="68">
        <v>1</v>
      </c>
      <c r="E326" s="10">
        <v>1</v>
      </c>
      <c r="F326" s="10">
        <v>1</v>
      </c>
      <c r="G326" s="74" t="s">
        <v>107851</v>
      </c>
      <c r="H326" s="74" t="s">
        <v>211</v>
      </c>
      <c r="I326" s="54">
        <v>4758121</v>
      </c>
      <c r="J326" s="54">
        <v>4758121</v>
      </c>
      <c r="K326" s="2" t="s">
        <v>212</v>
      </c>
      <c r="L326" s="2" t="s">
        <v>101</v>
      </c>
      <c r="M326" s="5" t="s">
        <v>107804</v>
      </c>
      <c r="N326" s="5" t="s">
        <v>4396</v>
      </c>
      <c r="O326" s="10" t="s">
        <v>107820</v>
      </c>
      <c r="P326" s="10">
        <v>3163743056</v>
      </c>
      <c r="Q326" s="18" t="s">
        <v>107821</v>
      </c>
      <c r="S326" s="42"/>
      <c r="T326" s="49"/>
      <c r="W326" s="52"/>
    </row>
    <row r="327" spans="1:23" ht="45" x14ac:dyDescent="0.25">
      <c r="A327" s="38">
        <v>80111500</v>
      </c>
      <c r="B327" s="63" t="s">
        <v>107846</v>
      </c>
      <c r="C327" s="68">
        <v>2</v>
      </c>
      <c r="D327" s="68">
        <v>2</v>
      </c>
      <c r="E327" s="10">
        <v>2</v>
      </c>
      <c r="F327" s="10">
        <v>2</v>
      </c>
      <c r="G327" s="74" t="s">
        <v>107851</v>
      </c>
      <c r="H327" s="74" t="s">
        <v>211</v>
      </c>
      <c r="I327" s="54">
        <f>I326*2</f>
        <v>9516242</v>
      </c>
      <c r="J327" s="54">
        <f>J326*2</f>
        <v>9516242</v>
      </c>
      <c r="K327" s="2" t="s">
        <v>212</v>
      </c>
      <c r="L327" s="2" t="s">
        <v>101</v>
      </c>
      <c r="M327" s="5" t="s">
        <v>107804</v>
      </c>
      <c r="N327" s="5" t="s">
        <v>4396</v>
      </c>
      <c r="O327" s="10" t="s">
        <v>107820</v>
      </c>
      <c r="P327" s="10">
        <v>3163743056</v>
      </c>
      <c r="Q327" s="18" t="s">
        <v>107821</v>
      </c>
      <c r="R327" s="19"/>
      <c r="S327" s="42"/>
      <c r="T327" s="49"/>
      <c r="W327" s="52"/>
    </row>
    <row r="328" spans="1:23" ht="45" x14ac:dyDescent="0.25">
      <c r="A328" s="38">
        <v>80111500</v>
      </c>
      <c r="B328" s="63" t="s">
        <v>107846</v>
      </c>
      <c r="C328" s="68">
        <v>4</v>
      </c>
      <c r="D328" s="68">
        <v>4</v>
      </c>
      <c r="E328" s="10">
        <v>2</v>
      </c>
      <c r="F328" s="10">
        <v>2</v>
      </c>
      <c r="G328" s="74" t="s">
        <v>107851</v>
      </c>
      <c r="H328" s="74" t="s">
        <v>211</v>
      </c>
      <c r="I328" s="54">
        <f>I326*2</f>
        <v>9516242</v>
      </c>
      <c r="J328" s="54">
        <f>J326*2</f>
        <v>9516242</v>
      </c>
      <c r="K328" s="2" t="s">
        <v>212</v>
      </c>
      <c r="L328" s="2" t="s">
        <v>101</v>
      </c>
      <c r="M328" s="5" t="s">
        <v>107804</v>
      </c>
      <c r="N328" s="5" t="s">
        <v>4396</v>
      </c>
      <c r="O328" s="10" t="s">
        <v>107820</v>
      </c>
      <c r="P328" s="10">
        <v>3163743056</v>
      </c>
      <c r="Q328" s="18" t="s">
        <v>107821</v>
      </c>
      <c r="R328" s="19"/>
      <c r="S328" s="42"/>
      <c r="T328" s="49"/>
      <c r="W328" s="52"/>
    </row>
    <row r="329" spans="1:23" ht="45" x14ac:dyDescent="0.25">
      <c r="A329" s="38">
        <v>80111500</v>
      </c>
      <c r="B329" s="63" t="s">
        <v>107846</v>
      </c>
      <c r="C329" s="68">
        <v>6</v>
      </c>
      <c r="D329" s="68">
        <v>6</v>
      </c>
      <c r="E329" s="10">
        <v>2</v>
      </c>
      <c r="F329" s="10">
        <v>2</v>
      </c>
      <c r="G329" s="74" t="s">
        <v>107851</v>
      </c>
      <c r="H329" s="74" t="s">
        <v>211</v>
      </c>
      <c r="I329" s="54">
        <f>I326*2</f>
        <v>9516242</v>
      </c>
      <c r="J329" s="54">
        <f>J326*2</f>
        <v>9516242</v>
      </c>
      <c r="K329" s="2" t="s">
        <v>212</v>
      </c>
      <c r="L329" s="2" t="s">
        <v>101</v>
      </c>
      <c r="M329" s="5" t="s">
        <v>107804</v>
      </c>
      <c r="N329" s="5" t="s">
        <v>4396</v>
      </c>
      <c r="O329" s="10" t="s">
        <v>107820</v>
      </c>
      <c r="P329" s="10">
        <v>3163743056</v>
      </c>
      <c r="Q329" s="18" t="s">
        <v>107821</v>
      </c>
      <c r="R329" s="19"/>
      <c r="S329" s="42"/>
      <c r="T329" s="49"/>
      <c r="W329" s="52"/>
    </row>
    <row r="330" spans="1:23" ht="45" x14ac:dyDescent="0.25">
      <c r="A330" s="38">
        <v>80111500</v>
      </c>
      <c r="B330" s="63" t="s">
        <v>107846</v>
      </c>
      <c r="C330" s="68">
        <v>8</v>
      </c>
      <c r="D330" s="68">
        <v>8</v>
      </c>
      <c r="E330" s="10">
        <v>2</v>
      </c>
      <c r="F330" s="10">
        <v>2</v>
      </c>
      <c r="G330" s="74" t="s">
        <v>107851</v>
      </c>
      <c r="H330" s="74" t="s">
        <v>211</v>
      </c>
      <c r="I330" s="54">
        <f>I326*2</f>
        <v>9516242</v>
      </c>
      <c r="J330" s="54">
        <f>J326*2</f>
        <v>9516242</v>
      </c>
      <c r="K330" s="2" t="s">
        <v>212</v>
      </c>
      <c r="L330" s="2" t="s">
        <v>101</v>
      </c>
      <c r="M330" s="5" t="s">
        <v>107804</v>
      </c>
      <c r="N330" s="5" t="s">
        <v>4396</v>
      </c>
      <c r="O330" s="10" t="s">
        <v>107820</v>
      </c>
      <c r="P330" s="10">
        <v>3163743056</v>
      </c>
      <c r="Q330" s="18" t="s">
        <v>107821</v>
      </c>
      <c r="R330" s="19"/>
      <c r="S330" s="42"/>
      <c r="T330" s="49"/>
      <c r="W330" s="52"/>
    </row>
    <row r="331" spans="1:23" ht="45" x14ac:dyDescent="0.25">
      <c r="A331" s="38">
        <v>80111500</v>
      </c>
      <c r="B331" s="63" t="s">
        <v>107846</v>
      </c>
      <c r="C331" s="68">
        <v>10</v>
      </c>
      <c r="D331" s="68">
        <v>10</v>
      </c>
      <c r="E331" s="10">
        <v>3</v>
      </c>
      <c r="F331" s="10">
        <v>3</v>
      </c>
      <c r="G331" s="74" t="s">
        <v>107851</v>
      </c>
      <c r="H331" s="74" t="s">
        <v>211</v>
      </c>
      <c r="I331" s="54">
        <f>I326*3</f>
        <v>14274363</v>
      </c>
      <c r="J331" s="54">
        <f>J326*3</f>
        <v>14274363</v>
      </c>
      <c r="K331" s="2" t="s">
        <v>212</v>
      </c>
      <c r="L331" s="2" t="s">
        <v>101</v>
      </c>
      <c r="M331" s="5" t="s">
        <v>107804</v>
      </c>
      <c r="N331" s="5" t="s">
        <v>4396</v>
      </c>
      <c r="O331" s="10" t="s">
        <v>107820</v>
      </c>
      <c r="P331" s="10">
        <v>3163743056</v>
      </c>
      <c r="Q331" s="18" t="s">
        <v>107821</v>
      </c>
      <c r="R331" s="19"/>
      <c r="S331" s="42"/>
      <c r="T331" s="49"/>
      <c r="W331" s="52"/>
    </row>
    <row r="332" spans="1:23" ht="30" x14ac:dyDescent="0.25">
      <c r="A332" s="38">
        <v>80111500</v>
      </c>
      <c r="B332" s="63" t="s">
        <v>107847</v>
      </c>
      <c r="C332" s="68">
        <v>1</v>
      </c>
      <c r="D332" s="68">
        <v>1</v>
      </c>
      <c r="E332" s="10">
        <v>1</v>
      </c>
      <c r="F332" s="10">
        <v>1</v>
      </c>
      <c r="G332" s="74" t="s">
        <v>107851</v>
      </c>
      <c r="H332" s="74" t="s">
        <v>211</v>
      </c>
      <c r="I332" s="54">
        <v>3823210.5</v>
      </c>
      <c r="J332" s="54">
        <v>3823211</v>
      </c>
      <c r="K332" s="2" t="s">
        <v>212</v>
      </c>
      <c r="L332" s="2" t="s">
        <v>101</v>
      </c>
      <c r="M332" s="5" t="s">
        <v>107804</v>
      </c>
      <c r="N332" s="5" t="s">
        <v>4396</v>
      </c>
      <c r="O332" s="10" t="s">
        <v>107820</v>
      </c>
      <c r="P332" s="10">
        <v>3163743056</v>
      </c>
      <c r="Q332" s="18" t="s">
        <v>107821</v>
      </c>
      <c r="S332" s="42"/>
      <c r="T332" s="49"/>
      <c r="W332" s="52"/>
    </row>
    <row r="333" spans="1:23" ht="30" x14ac:dyDescent="0.25">
      <c r="A333" s="38">
        <v>80111500</v>
      </c>
      <c r="B333" s="63" t="s">
        <v>107847</v>
      </c>
      <c r="C333" s="68">
        <v>3</v>
      </c>
      <c r="D333" s="68">
        <v>3</v>
      </c>
      <c r="E333" s="10">
        <v>4</v>
      </c>
      <c r="F333" s="10">
        <v>4</v>
      </c>
      <c r="G333" s="74" t="s">
        <v>107851</v>
      </c>
      <c r="H333" s="74" t="s">
        <v>211</v>
      </c>
      <c r="I333" s="54">
        <f>2548807*3</f>
        <v>7646421</v>
      </c>
      <c r="J333" s="54">
        <f>2548807*3</f>
        <v>7646421</v>
      </c>
      <c r="K333" s="2" t="s">
        <v>212</v>
      </c>
      <c r="L333" s="2" t="s">
        <v>101</v>
      </c>
      <c r="M333" s="5" t="s">
        <v>107804</v>
      </c>
      <c r="N333" s="5" t="s">
        <v>4396</v>
      </c>
      <c r="O333" s="10" t="s">
        <v>107820</v>
      </c>
      <c r="P333" s="10">
        <v>3163743056</v>
      </c>
      <c r="Q333" s="18" t="s">
        <v>107821</v>
      </c>
      <c r="S333" s="42"/>
      <c r="T333" s="49"/>
      <c r="W333" s="52"/>
    </row>
    <row r="334" spans="1:23" ht="30" x14ac:dyDescent="0.25">
      <c r="A334" s="38">
        <v>80111500</v>
      </c>
      <c r="B334" s="63" t="s">
        <v>107847</v>
      </c>
      <c r="C334" s="68">
        <v>7</v>
      </c>
      <c r="D334" s="68">
        <v>7</v>
      </c>
      <c r="E334" s="10">
        <v>3</v>
      </c>
      <c r="F334" s="10">
        <v>3</v>
      </c>
      <c r="G334" s="74" t="s">
        <v>107851</v>
      </c>
      <c r="H334" s="74" t="s">
        <v>211</v>
      </c>
      <c r="I334" s="54">
        <f t="shared" ref="I334:J335" si="1">2548807*3</f>
        <v>7646421</v>
      </c>
      <c r="J334" s="54">
        <f t="shared" si="1"/>
        <v>7646421</v>
      </c>
      <c r="K334" s="2" t="s">
        <v>212</v>
      </c>
      <c r="L334" s="2" t="s">
        <v>101</v>
      </c>
      <c r="M334" s="5" t="s">
        <v>107804</v>
      </c>
      <c r="N334" s="5" t="s">
        <v>4396</v>
      </c>
      <c r="O334" s="10" t="s">
        <v>107820</v>
      </c>
      <c r="P334" s="10">
        <v>3163743056</v>
      </c>
      <c r="Q334" s="18" t="s">
        <v>107821</v>
      </c>
      <c r="S334" s="42"/>
      <c r="T334" s="49"/>
      <c r="W334" s="52"/>
    </row>
    <row r="335" spans="1:23" ht="30" x14ac:dyDescent="0.25">
      <c r="A335" s="38">
        <v>80111500</v>
      </c>
      <c r="B335" s="63" t="s">
        <v>107847</v>
      </c>
      <c r="C335" s="68">
        <v>10</v>
      </c>
      <c r="D335" s="68">
        <v>10</v>
      </c>
      <c r="E335" s="10">
        <v>3</v>
      </c>
      <c r="F335" s="10">
        <v>3</v>
      </c>
      <c r="G335" s="74" t="s">
        <v>107851</v>
      </c>
      <c r="H335" s="74" t="s">
        <v>211</v>
      </c>
      <c r="I335" s="54">
        <f t="shared" si="1"/>
        <v>7646421</v>
      </c>
      <c r="J335" s="54">
        <f t="shared" si="1"/>
        <v>7646421</v>
      </c>
      <c r="K335" s="2" t="s">
        <v>212</v>
      </c>
      <c r="L335" s="2" t="s">
        <v>101</v>
      </c>
      <c r="M335" s="5" t="s">
        <v>107804</v>
      </c>
      <c r="N335" s="5" t="s">
        <v>4396</v>
      </c>
      <c r="O335" s="10" t="s">
        <v>107820</v>
      </c>
      <c r="P335" s="10">
        <v>3163743056</v>
      </c>
      <c r="Q335" s="18" t="s">
        <v>107821</v>
      </c>
      <c r="S335" s="42"/>
      <c r="T335" s="49"/>
      <c r="W335" s="52"/>
    </row>
    <row r="336" spans="1:23" ht="90" x14ac:dyDescent="0.25">
      <c r="A336" s="42">
        <v>72101506</v>
      </c>
      <c r="B336" s="63" t="s">
        <v>107897</v>
      </c>
      <c r="C336" s="68">
        <v>1</v>
      </c>
      <c r="D336" s="68">
        <v>1</v>
      </c>
      <c r="E336" s="10">
        <v>6</v>
      </c>
      <c r="F336" s="10">
        <v>6</v>
      </c>
      <c r="G336" s="74" t="s">
        <v>107851</v>
      </c>
      <c r="H336" s="74" t="s">
        <v>211</v>
      </c>
      <c r="I336" s="54">
        <v>10440108</v>
      </c>
      <c r="J336" s="54">
        <v>10440108</v>
      </c>
      <c r="K336" s="2" t="s">
        <v>212</v>
      </c>
      <c r="L336" s="2" t="s">
        <v>101</v>
      </c>
      <c r="M336" s="5" t="s">
        <v>107804</v>
      </c>
      <c r="N336" s="5" t="s">
        <v>4396</v>
      </c>
      <c r="O336" s="10" t="s">
        <v>107820</v>
      </c>
      <c r="P336" s="10">
        <v>3163743056</v>
      </c>
      <c r="Q336" s="18" t="s">
        <v>107821</v>
      </c>
      <c r="S336" s="42"/>
      <c r="T336" s="49"/>
      <c r="W336" s="52"/>
    </row>
    <row r="337" spans="1:23" ht="90" x14ac:dyDescent="0.25">
      <c r="A337" s="42">
        <v>72101506</v>
      </c>
      <c r="B337" s="63" t="s">
        <v>107897</v>
      </c>
      <c r="C337" s="68">
        <v>7</v>
      </c>
      <c r="D337" s="68">
        <v>7</v>
      </c>
      <c r="E337" s="10">
        <v>6</v>
      </c>
      <c r="F337" s="10">
        <v>6</v>
      </c>
      <c r="G337" s="74" t="s">
        <v>107851</v>
      </c>
      <c r="H337" s="74" t="s">
        <v>211</v>
      </c>
      <c r="I337" s="54">
        <v>10440108</v>
      </c>
      <c r="J337" s="54">
        <v>10440108</v>
      </c>
      <c r="K337" s="2" t="s">
        <v>212</v>
      </c>
      <c r="L337" s="2" t="s">
        <v>101</v>
      </c>
      <c r="M337" s="5" t="s">
        <v>107804</v>
      </c>
      <c r="N337" s="5" t="s">
        <v>4396</v>
      </c>
      <c r="O337" s="10" t="s">
        <v>107820</v>
      </c>
      <c r="P337" s="10">
        <v>3163743056</v>
      </c>
      <c r="Q337" s="18" t="s">
        <v>107821</v>
      </c>
      <c r="S337" s="42"/>
      <c r="T337" s="49"/>
      <c r="W337" s="52"/>
    </row>
    <row r="338" spans="1:23" ht="60" x14ac:dyDescent="0.25">
      <c r="A338" s="42">
        <v>85121800</v>
      </c>
      <c r="B338" s="63" t="s">
        <v>107902</v>
      </c>
      <c r="C338" s="68">
        <v>1</v>
      </c>
      <c r="D338" s="68">
        <v>1</v>
      </c>
      <c r="E338" s="10">
        <v>2</v>
      </c>
      <c r="F338" s="10">
        <v>2</v>
      </c>
      <c r="G338" s="74" t="s">
        <v>107851</v>
      </c>
      <c r="H338" s="74" t="s">
        <v>211</v>
      </c>
      <c r="I338" s="54">
        <v>30000000</v>
      </c>
      <c r="J338" s="54">
        <v>30000000</v>
      </c>
      <c r="K338" s="2" t="s">
        <v>212</v>
      </c>
      <c r="L338" s="2" t="s">
        <v>101</v>
      </c>
      <c r="M338" s="5" t="s">
        <v>107804</v>
      </c>
      <c r="N338" s="5" t="s">
        <v>4396</v>
      </c>
      <c r="O338" s="10" t="s">
        <v>107820</v>
      </c>
      <c r="P338" s="10">
        <v>3163743056</v>
      </c>
      <c r="Q338" s="18" t="s">
        <v>107821</v>
      </c>
      <c r="S338" s="42"/>
      <c r="T338" s="49"/>
      <c r="W338" s="52"/>
    </row>
    <row r="339" spans="1:23" ht="60" x14ac:dyDescent="0.25">
      <c r="A339" s="42">
        <v>85121800</v>
      </c>
      <c r="B339" s="63" t="s">
        <v>107902</v>
      </c>
      <c r="C339" s="68">
        <v>3</v>
      </c>
      <c r="D339" s="68">
        <v>3</v>
      </c>
      <c r="E339" s="10">
        <v>2</v>
      </c>
      <c r="F339" s="10">
        <v>2</v>
      </c>
      <c r="G339" s="74" t="s">
        <v>107851</v>
      </c>
      <c r="H339" s="74" t="s">
        <v>211</v>
      </c>
      <c r="I339" s="54">
        <v>30000000</v>
      </c>
      <c r="J339" s="54">
        <v>30000000</v>
      </c>
      <c r="K339" s="2" t="s">
        <v>212</v>
      </c>
      <c r="L339" s="2" t="s">
        <v>101</v>
      </c>
      <c r="M339" s="5" t="s">
        <v>107804</v>
      </c>
      <c r="N339" s="5" t="s">
        <v>4396</v>
      </c>
      <c r="O339" s="10" t="s">
        <v>107820</v>
      </c>
      <c r="P339" s="10">
        <v>3163743056</v>
      </c>
      <c r="Q339" s="18" t="s">
        <v>107821</v>
      </c>
      <c r="S339" s="42"/>
      <c r="T339" s="49"/>
      <c r="W339" s="52"/>
    </row>
    <row r="340" spans="1:23" ht="60" x14ac:dyDescent="0.25">
      <c r="A340" s="42">
        <v>85121800</v>
      </c>
      <c r="B340" s="63" t="s">
        <v>107902</v>
      </c>
      <c r="C340" s="68">
        <v>5</v>
      </c>
      <c r="D340" s="68">
        <v>5</v>
      </c>
      <c r="E340" s="10">
        <v>2</v>
      </c>
      <c r="F340" s="10">
        <v>2</v>
      </c>
      <c r="G340" s="74" t="s">
        <v>107851</v>
      </c>
      <c r="H340" s="74" t="s">
        <v>211</v>
      </c>
      <c r="I340" s="54">
        <v>30000000</v>
      </c>
      <c r="J340" s="54">
        <v>30000000</v>
      </c>
      <c r="K340" s="2" t="s">
        <v>212</v>
      </c>
      <c r="L340" s="2" t="s">
        <v>101</v>
      </c>
      <c r="M340" s="5" t="s">
        <v>107804</v>
      </c>
      <c r="N340" s="5" t="s">
        <v>4396</v>
      </c>
      <c r="O340" s="10" t="s">
        <v>107820</v>
      </c>
      <c r="P340" s="10">
        <v>3163743056</v>
      </c>
      <c r="Q340" s="18" t="s">
        <v>107821</v>
      </c>
      <c r="S340" s="42"/>
      <c r="T340" s="49"/>
      <c r="W340" s="52"/>
    </row>
    <row r="341" spans="1:23" ht="60" x14ac:dyDescent="0.25">
      <c r="A341" s="42">
        <v>85121800</v>
      </c>
      <c r="B341" s="63" t="s">
        <v>107902</v>
      </c>
      <c r="C341" s="68">
        <v>7</v>
      </c>
      <c r="D341" s="68">
        <v>7</v>
      </c>
      <c r="E341" s="10">
        <v>2</v>
      </c>
      <c r="F341" s="10">
        <v>2</v>
      </c>
      <c r="G341" s="74" t="s">
        <v>107851</v>
      </c>
      <c r="H341" s="74" t="s">
        <v>211</v>
      </c>
      <c r="I341" s="54">
        <v>30000000</v>
      </c>
      <c r="J341" s="54">
        <v>30000000</v>
      </c>
      <c r="K341" s="2" t="s">
        <v>212</v>
      </c>
      <c r="L341" s="2" t="s">
        <v>101</v>
      </c>
      <c r="M341" s="5" t="s">
        <v>107804</v>
      </c>
      <c r="N341" s="5" t="s">
        <v>4396</v>
      </c>
      <c r="O341" s="10" t="s">
        <v>107820</v>
      </c>
      <c r="P341" s="10">
        <v>3163743056</v>
      </c>
      <c r="Q341" s="18" t="s">
        <v>107821</v>
      </c>
      <c r="S341" s="42"/>
      <c r="T341" s="49"/>
      <c r="W341" s="52"/>
    </row>
    <row r="342" spans="1:23" ht="60" x14ac:dyDescent="0.25">
      <c r="A342" s="42">
        <v>85121800</v>
      </c>
      <c r="B342" s="63" t="s">
        <v>107902</v>
      </c>
      <c r="C342" s="68">
        <v>9</v>
      </c>
      <c r="D342" s="68">
        <v>9</v>
      </c>
      <c r="E342" s="10">
        <v>2</v>
      </c>
      <c r="F342" s="10">
        <v>2</v>
      </c>
      <c r="G342" s="74" t="s">
        <v>107851</v>
      </c>
      <c r="H342" s="74" t="s">
        <v>211</v>
      </c>
      <c r="I342" s="54">
        <v>30000000</v>
      </c>
      <c r="J342" s="54">
        <v>30000000</v>
      </c>
      <c r="K342" s="2" t="s">
        <v>212</v>
      </c>
      <c r="L342" s="2" t="s">
        <v>101</v>
      </c>
      <c r="M342" s="5" t="s">
        <v>107804</v>
      </c>
      <c r="N342" s="5" t="s">
        <v>4396</v>
      </c>
      <c r="O342" s="10" t="s">
        <v>107820</v>
      </c>
      <c r="P342" s="10">
        <v>3163743056</v>
      </c>
      <c r="Q342" s="18" t="s">
        <v>107821</v>
      </c>
      <c r="S342" s="42"/>
      <c r="T342" s="49"/>
      <c r="W342" s="52"/>
    </row>
    <row r="343" spans="1:23" ht="60" x14ac:dyDescent="0.25">
      <c r="A343" s="42">
        <v>85121800</v>
      </c>
      <c r="B343" s="63" t="s">
        <v>107902</v>
      </c>
      <c r="C343" s="68">
        <v>11</v>
      </c>
      <c r="D343" s="68">
        <v>11</v>
      </c>
      <c r="E343" s="10">
        <v>2</v>
      </c>
      <c r="F343" s="10">
        <v>2</v>
      </c>
      <c r="G343" s="74" t="s">
        <v>107851</v>
      </c>
      <c r="H343" s="74" t="s">
        <v>211</v>
      </c>
      <c r="I343" s="54">
        <f>30000000+33750000</f>
        <v>63750000</v>
      </c>
      <c r="J343" s="54">
        <f>30000000+33750000</f>
        <v>63750000</v>
      </c>
      <c r="K343" s="2" t="s">
        <v>212</v>
      </c>
      <c r="L343" s="2" t="s">
        <v>101</v>
      </c>
      <c r="M343" s="5" t="s">
        <v>107804</v>
      </c>
      <c r="N343" s="5" t="s">
        <v>4396</v>
      </c>
      <c r="O343" s="10" t="s">
        <v>107820</v>
      </c>
      <c r="P343" s="10">
        <v>3163743056</v>
      </c>
      <c r="Q343" s="18" t="s">
        <v>107821</v>
      </c>
      <c r="S343" s="42"/>
      <c r="T343" s="49"/>
      <c r="W343" s="52"/>
    </row>
    <row r="344" spans="1:23" ht="130.5" x14ac:dyDescent="0.2">
      <c r="A344" s="42">
        <v>85121600</v>
      </c>
      <c r="B344" s="63" t="s">
        <v>107903</v>
      </c>
      <c r="C344" s="68">
        <v>1</v>
      </c>
      <c r="D344" s="68">
        <v>1</v>
      </c>
      <c r="E344" s="10">
        <v>2</v>
      </c>
      <c r="F344" s="10">
        <v>2</v>
      </c>
      <c r="G344" s="74" t="s">
        <v>107851</v>
      </c>
      <c r="H344" s="74" t="s">
        <v>211</v>
      </c>
      <c r="I344" s="54">
        <v>14000000</v>
      </c>
      <c r="J344" s="54">
        <v>14000000</v>
      </c>
      <c r="K344" s="2" t="s">
        <v>212</v>
      </c>
      <c r="L344" s="2" t="s">
        <v>101</v>
      </c>
      <c r="M344" s="5" t="s">
        <v>107804</v>
      </c>
      <c r="N344" s="5" t="s">
        <v>4396</v>
      </c>
      <c r="O344" s="10" t="s">
        <v>107820</v>
      </c>
      <c r="P344" s="10">
        <v>3163743056</v>
      </c>
      <c r="Q344" s="18" t="s">
        <v>107821</v>
      </c>
      <c r="S344" s="42"/>
      <c r="T344" s="49"/>
      <c r="W344" s="52"/>
    </row>
    <row r="345" spans="1:23" ht="130.5" x14ac:dyDescent="0.2">
      <c r="A345" s="42">
        <v>85121600</v>
      </c>
      <c r="B345" s="63" t="s">
        <v>107903</v>
      </c>
      <c r="C345" s="68">
        <v>3</v>
      </c>
      <c r="D345" s="68">
        <v>3</v>
      </c>
      <c r="E345" s="10">
        <v>2</v>
      </c>
      <c r="F345" s="10">
        <v>2</v>
      </c>
      <c r="G345" s="74" t="s">
        <v>107851</v>
      </c>
      <c r="H345" s="74" t="s">
        <v>211</v>
      </c>
      <c r="I345" s="54">
        <v>14000000</v>
      </c>
      <c r="J345" s="54">
        <v>14000000</v>
      </c>
      <c r="K345" s="2" t="s">
        <v>212</v>
      </c>
      <c r="L345" s="2" t="s">
        <v>101</v>
      </c>
      <c r="M345" s="5" t="s">
        <v>107804</v>
      </c>
      <c r="N345" s="5" t="s">
        <v>4396</v>
      </c>
      <c r="O345" s="10" t="s">
        <v>107820</v>
      </c>
      <c r="P345" s="10">
        <v>3163743056</v>
      </c>
      <c r="Q345" s="18" t="s">
        <v>107821</v>
      </c>
      <c r="S345" s="42"/>
      <c r="T345" s="49"/>
      <c r="W345" s="52"/>
    </row>
    <row r="346" spans="1:23" ht="130.5" x14ac:dyDescent="0.2">
      <c r="A346" s="42">
        <v>85121600</v>
      </c>
      <c r="B346" s="63" t="s">
        <v>107903</v>
      </c>
      <c r="C346" s="68">
        <v>5</v>
      </c>
      <c r="D346" s="68">
        <v>5</v>
      </c>
      <c r="E346" s="10">
        <v>2</v>
      </c>
      <c r="F346" s="10">
        <v>2</v>
      </c>
      <c r="G346" s="74" t="s">
        <v>107851</v>
      </c>
      <c r="H346" s="74" t="s">
        <v>211</v>
      </c>
      <c r="I346" s="54">
        <v>14000000</v>
      </c>
      <c r="J346" s="54">
        <v>14000000</v>
      </c>
      <c r="K346" s="2" t="s">
        <v>212</v>
      </c>
      <c r="L346" s="2" t="s">
        <v>101</v>
      </c>
      <c r="M346" s="5" t="s">
        <v>107804</v>
      </c>
      <c r="N346" s="5" t="s">
        <v>4396</v>
      </c>
      <c r="O346" s="10" t="s">
        <v>107820</v>
      </c>
      <c r="P346" s="10">
        <v>3163743056</v>
      </c>
      <c r="Q346" s="18" t="s">
        <v>107821</v>
      </c>
      <c r="S346" s="42"/>
      <c r="T346" s="49"/>
      <c r="W346" s="52"/>
    </row>
    <row r="347" spans="1:23" ht="130.5" x14ac:dyDescent="0.2">
      <c r="A347" s="42">
        <v>85121600</v>
      </c>
      <c r="B347" s="63" t="s">
        <v>107903</v>
      </c>
      <c r="C347" s="68">
        <v>7</v>
      </c>
      <c r="D347" s="68">
        <v>7</v>
      </c>
      <c r="E347" s="10">
        <v>2</v>
      </c>
      <c r="F347" s="10">
        <v>2</v>
      </c>
      <c r="G347" s="74" t="s">
        <v>107851</v>
      </c>
      <c r="H347" s="74" t="s">
        <v>211</v>
      </c>
      <c r="I347" s="54">
        <v>14000000</v>
      </c>
      <c r="J347" s="54">
        <v>14000000</v>
      </c>
      <c r="K347" s="2" t="s">
        <v>212</v>
      </c>
      <c r="L347" s="2" t="s">
        <v>101</v>
      </c>
      <c r="M347" s="5" t="s">
        <v>107804</v>
      </c>
      <c r="N347" s="5" t="s">
        <v>4396</v>
      </c>
      <c r="O347" s="10" t="s">
        <v>107820</v>
      </c>
      <c r="P347" s="10">
        <v>3163743056</v>
      </c>
      <c r="Q347" s="18" t="s">
        <v>107821</v>
      </c>
      <c r="S347" s="42"/>
      <c r="T347" s="49"/>
      <c r="W347" s="52"/>
    </row>
    <row r="348" spans="1:23" ht="130.5" x14ac:dyDescent="0.2">
      <c r="A348" s="42">
        <v>85121600</v>
      </c>
      <c r="B348" s="63" t="s">
        <v>107903</v>
      </c>
      <c r="C348" s="68">
        <v>9</v>
      </c>
      <c r="D348" s="68">
        <v>9</v>
      </c>
      <c r="E348" s="10">
        <v>2</v>
      </c>
      <c r="F348" s="10">
        <v>2</v>
      </c>
      <c r="G348" s="74" t="s">
        <v>107851</v>
      </c>
      <c r="H348" s="74" t="s">
        <v>211</v>
      </c>
      <c r="I348" s="54">
        <v>14000000</v>
      </c>
      <c r="J348" s="54">
        <v>14000000</v>
      </c>
      <c r="K348" s="2" t="s">
        <v>212</v>
      </c>
      <c r="L348" s="2" t="s">
        <v>101</v>
      </c>
      <c r="M348" s="5" t="s">
        <v>107804</v>
      </c>
      <c r="N348" s="5" t="s">
        <v>4396</v>
      </c>
      <c r="O348" s="10" t="s">
        <v>107820</v>
      </c>
      <c r="P348" s="10">
        <v>3163743056</v>
      </c>
      <c r="Q348" s="18" t="s">
        <v>107821</v>
      </c>
      <c r="S348" s="42"/>
      <c r="T348" s="49"/>
      <c r="W348" s="52"/>
    </row>
    <row r="349" spans="1:23" ht="130.5" x14ac:dyDescent="0.2">
      <c r="A349" s="42">
        <v>85121600</v>
      </c>
      <c r="B349" s="63" t="s">
        <v>107903</v>
      </c>
      <c r="C349" s="68">
        <v>11</v>
      </c>
      <c r="D349" s="68">
        <v>11</v>
      </c>
      <c r="E349" s="10">
        <v>2</v>
      </c>
      <c r="F349" s="10">
        <v>2</v>
      </c>
      <c r="G349" s="74" t="s">
        <v>107851</v>
      </c>
      <c r="H349" s="74" t="s">
        <v>211</v>
      </c>
      <c r="I349" s="54">
        <f>14000000+33750000</f>
        <v>47750000</v>
      </c>
      <c r="J349" s="54">
        <f>14000000+33750000</f>
        <v>47750000</v>
      </c>
      <c r="K349" s="2" t="s">
        <v>212</v>
      </c>
      <c r="L349" s="2" t="s">
        <v>101</v>
      </c>
      <c r="M349" s="5" t="s">
        <v>107804</v>
      </c>
      <c r="N349" s="5" t="s">
        <v>4396</v>
      </c>
      <c r="O349" s="10" t="s">
        <v>107820</v>
      </c>
      <c r="P349" s="10">
        <v>3163743056</v>
      </c>
      <c r="Q349" s="18" t="s">
        <v>107821</v>
      </c>
      <c r="S349" s="42"/>
      <c r="T349" s="49"/>
      <c r="W349" s="52"/>
    </row>
    <row r="350" spans="1:23" ht="129" x14ac:dyDescent="0.2">
      <c r="A350" s="42">
        <v>85122000</v>
      </c>
      <c r="B350" s="63" t="s">
        <v>107904</v>
      </c>
      <c r="C350" s="68">
        <v>1</v>
      </c>
      <c r="D350" s="68">
        <v>1</v>
      </c>
      <c r="E350" s="10">
        <v>12</v>
      </c>
      <c r="F350" s="10">
        <v>12</v>
      </c>
      <c r="G350" s="74" t="s">
        <v>107851</v>
      </c>
      <c r="H350" s="74" t="s">
        <v>211</v>
      </c>
      <c r="I350" s="54">
        <v>1000000</v>
      </c>
      <c r="J350" s="54">
        <v>1000000</v>
      </c>
      <c r="K350" s="2" t="s">
        <v>212</v>
      </c>
      <c r="L350" s="2" t="s">
        <v>101</v>
      </c>
      <c r="M350" s="5" t="s">
        <v>107804</v>
      </c>
      <c r="N350" s="5" t="s">
        <v>4396</v>
      </c>
      <c r="O350" s="10" t="s">
        <v>107820</v>
      </c>
      <c r="P350" s="10">
        <v>3163743056</v>
      </c>
      <c r="Q350" s="18" t="s">
        <v>107821</v>
      </c>
      <c r="S350" s="42"/>
      <c r="T350" s="49"/>
      <c r="W350" s="52"/>
    </row>
    <row r="351" spans="1:23" ht="105" x14ac:dyDescent="0.25">
      <c r="A351" s="42">
        <v>85121610</v>
      </c>
      <c r="B351" s="63" t="s">
        <v>107898</v>
      </c>
      <c r="C351" s="68">
        <v>1</v>
      </c>
      <c r="D351" s="68">
        <v>1</v>
      </c>
      <c r="E351" s="10">
        <v>2</v>
      </c>
      <c r="F351" s="10">
        <v>2</v>
      </c>
      <c r="G351" s="74" t="s">
        <v>107851</v>
      </c>
      <c r="H351" s="74" t="s">
        <v>211</v>
      </c>
      <c r="I351" s="54">
        <v>5000000</v>
      </c>
      <c r="J351" s="54">
        <v>5000000</v>
      </c>
      <c r="K351" s="2" t="s">
        <v>212</v>
      </c>
      <c r="L351" s="2" t="s">
        <v>101</v>
      </c>
      <c r="M351" s="5" t="s">
        <v>107804</v>
      </c>
      <c r="N351" s="5" t="s">
        <v>4396</v>
      </c>
      <c r="O351" s="10" t="s">
        <v>107820</v>
      </c>
      <c r="P351" s="10">
        <v>3163743056</v>
      </c>
      <c r="Q351" s="18" t="s">
        <v>107821</v>
      </c>
      <c r="S351" s="42"/>
      <c r="T351" s="49"/>
      <c r="W351" s="52"/>
    </row>
    <row r="352" spans="1:23" ht="105" x14ac:dyDescent="0.25">
      <c r="A352" s="42">
        <v>85121610</v>
      </c>
      <c r="B352" s="63" t="s">
        <v>107898</v>
      </c>
      <c r="C352" s="68">
        <v>3</v>
      </c>
      <c r="D352" s="68">
        <v>3</v>
      </c>
      <c r="E352" s="10">
        <v>2</v>
      </c>
      <c r="F352" s="10">
        <v>2</v>
      </c>
      <c r="G352" s="74" t="s">
        <v>107851</v>
      </c>
      <c r="H352" s="74" t="s">
        <v>211</v>
      </c>
      <c r="I352" s="54">
        <v>5000000</v>
      </c>
      <c r="J352" s="54">
        <v>5000000</v>
      </c>
      <c r="K352" s="2" t="s">
        <v>212</v>
      </c>
      <c r="L352" s="2" t="s">
        <v>101</v>
      </c>
      <c r="M352" s="5" t="s">
        <v>107804</v>
      </c>
      <c r="N352" s="5" t="s">
        <v>4396</v>
      </c>
      <c r="O352" s="10" t="s">
        <v>107820</v>
      </c>
      <c r="P352" s="10">
        <v>3163743056</v>
      </c>
      <c r="Q352" s="18" t="s">
        <v>107821</v>
      </c>
      <c r="S352" s="42"/>
      <c r="T352" s="49"/>
      <c r="W352" s="52"/>
    </row>
    <row r="353" spans="1:23" ht="105" x14ac:dyDescent="0.25">
      <c r="A353" s="42">
        <v>85121610</v>
      </c>
      <c r="B353" s="63" t="s">
        <v>107898</v>
      </c>
      <c r="C353" s="68">
        <v>5</v>
      </c>
      <c r="D353" s="68">
        <v>5</v>
      </c>
      <c r="E353" s="10">
        <v>2</v>
      </c>
      <c r="F353" s="10">
        <v>2</v>
      </c>
      <c r="G353" s="74" t="s">
        <v>107851</v>
      </c>
      <c r="H353" s="74" t="s">
        <v>211</v>
      </c>
      <c r="I353" s="54">
        <v>5000000</v>
      </c>
      <c r="J353" s="54">
        <v>5000000</v>
      </c>
      <c r="K353" s="2" t="s">
        <v>212</v>
      </c>
      <c r="L353" s="2" t="s">
        <v>101</v>
      </c>
      <c r="M353" s="5" t="s">
        <v>107804</v>
      </c>
      <c r="N353" s="5" t="s">
        <v>4396</v>
      </c>
      <c r="O353" s="10" t="s">
        <v>107820</v>
      </c>
      <c r="P353" s="10">
        <v>3163743056</v>
      </c>
      <c r="Q353" s="18" t="s">
        <v>107821</v>
      </c>
      <c r="S353" s="42"/>
      <c r="T353" s="49"/>
      <c r="W353" s="52"/>
    </row>
    <row r="354" spans="1:23" ht="105" x14ac:dyDescent="0.25">
      <c r="A354" s="42">
        <v>85121610</v>
      </c>
      <c r="B354" s="63" t="s">
        <v>107898</v>
      </c>
      <c r="C354" s="68">
        <v>7</v>
      </c>
      <c r="D354" s="68">
        <v>7</v>
      </c>
      <c r="E354" s="10">
        <v>2</v>
      </c>
      <c r="F354" s="10">
        <v>2</v>
      </c>
      <c r="G354" s="74" t="s">
        <v>107851</v>
      </c>
      <c r="H354" s="74" t="s">
        <v>211</v>
      </c>
      <c r="I354" s="54">
        <v>5000000</v>
      </c>
      <c r="J354" s="54">
        <v>5000000</v>
      </c>
      <c r="K354" s="2" t="s">
        <v>212</v>
      </c>
      <c r="L354" s="2" t="s">
        <v>101</v>
      </c>
      <c r="M354" s="5" t="s">
        <v>107804</v>
      </c>
      <c r="N354" s="5" t="s">
        <v>4396</v>
      </c>
      <c r="O354" s="10" t="s">
        <v>107820</v>
      </c>
      <c r="P354" s="10">
        <v>3163743056</v>
      </c>
      <c r="Q354" s="18" t="s">
        <v>107821</v>
      </c>
      <c r="S354" s="42"/>
      <c r="T354" s="49"/>
      <c r="W354" s="52"/>
    </row>
    <row r="355" spans="1:23" ht="105" x14ac:dyDescent="0.25">
      <c r="A355" s="42">
        <v>85121610</v>
      </c>
      <c r="B355" s="63" t="s">
        <v>107898</v>
      </c>
      <c r="C355" s="68">
        <v>9</v>
      </c>
      <c r="D355" s="68">
        <v>9</v>
      </c>
      <c r="E355" s="10">
        <v>2</v>
      </c>
      <c r="F355" s="10">
        <v>2</v>
      </c>
      <c r="G355" s="74" t="s">
        <v>107851</v>
      </c>
      <c r="H355" s="74" t="s">
        <v>211</v>
      </c>
      <c r="I355" s="54">
        <v>5000000</v>
      </c>
      <c r="J355" s="54">
        <v>5000000</v>
      </c>
      <c r="K355" s="2" t="s">
        <v>212</v>
      </c>
      <c r="L355" s="2" t="s">
        <v>101</v>
      </c>
      <c r="M355" s="5" t="s">
        <v>107804</v>
      </c>
      <c r="N355" s="5" t="s">
        <v>4396</v>
      </c>
      <c r="O355" s="10" t="s">
        <v>107820</v>
      </c>
      <c r="P355" s="10">
        <v>3163743056</v>
      </c>
      <c r="Q355" s="18" t="s">
        <v>107821</v>
      </c>
      <c r="S355" s="42"/>
      <c r="T355" s="49"/>
      <c r="W355" s="52"/>
    </row>
    <row r="356" spans="1:23" ht="105" x14ac:dyDescent="0.25">
      <c r="A356" s="42">
        <v>85121610</v>
      </c>
      <c r="B356" s="63" t="s">
        <v>107898</v>
      </c>
      <c r="C356" s="68">
        <v>11</v>
      </c>
      <c r="D356" s="68">
        <v>11</v>
      </c>
      <c r="E356" s="10">
        <v>2</v>
      </c>
      <c r="F356" s="10">
        <v>2</v>
      </c>
      <c r="G356" s="74" t="s">
        <v>107851</v>
      </c>
      <c r="H356" s="74" t="s">
        <v>211</v>
      </c>
      <c r="I356" s="54">
        <v>5000000</v>
      </c>
      <c r="J356" s="54">
        <v>5000000</v>
      </c>
      <c r="K356" s="2" t="s">
        <v>212</v>
      </c>
      <c r="L356" s="2" t="s">
        <v>101</v>
      </c>
      <c r="M356" s="5" t="s">
        <v>107804</v>
      </c>
      <c r="N356" s="5" t="s">
        <v>4396</v>
      </c>
      <c r="O356" s="10" t="s">
        <v>107820</v>
      </c>
      <c r="P356" s="10">
        <v>3163743056</v>
      </c>
      <c r="Q356" s="18" t="s">
        <v>107821</v>
      </c>
      <c r="S356" s="42"/>
      <c r="T356" s="49"/>
      <c r="W356" s="52"/>
    </row>
    <row r="357" spans="1:23" ht="45" x14ac:dyDescent="0.25">
      <c r="A357" s="42">
        <v>76101606</v>
      </c>
      <c r="B357" s="63" t="s">
        <v>107899</v>
      </c>
      <c r="C357" s="68">
        <v>1</v>
      </c>
      <c r="D357" s="68">
        <v>1</v>
      </c>
      <c r="E357" s="10">
        <v>2</v>
      </c>
      <c r="F357" s="10">
        <v>2</v>
      </c>
      <c r="G357" s="74" t="s">
        <v>107851</v>
      </c>
      <c r="H357" s="74" t="s">
        <v>211</v>
      </c>
      <c r="I357" s="54">
        <v>4000000</v>
      </c>
      <c r="J357" s="54">
        <v>4000000</v>
      </c>
      <c r="K357" s="2" t="s">
        <v>212</v>
      </c>
      <c r="L357" s="2" t="s">
        <v>101</v>
      </c>
      <c r="M357" s="5" t="s">
        <v>107804</v>
      </c>
      <c r="N357" s="5" t="s">
        <v>4396</v>
      </c>
      <c r="O357" s="10" t="s">
        <v>107820</v>
      </c>
      <c r="P357" s="10">
        <v>3163743056</v>
      </c>
      <c r="Q357" s="18" t="s">
        <v>107821</v>
      </c>
      <c r="S357" s="42"/>
      <c r="T357" s="49"/>
      <c r="W357" s="52"/>
    </row>
    <row r="358" spans="1:23" ht="45" x14ac:dyDescent="0.25">
      <c r="A358" s="42">
        <v>76101606</v>
      </c>
      <c r="B358" s="63" t="s">
        <v>107899</v>
      </c>
      <c r="C358" s="68">
        <v>3</v>
      </c>
      <c r="D358" s="68">
        <v>3</v>
      </c>
      <c r="E358" s="10">
        <v>2</v>
      </c>
      <c r="F358" s="10">
        <v>2</v>
      </c>
      <c r="G358" s="74" t="s">
        <v>107851</v>
      </c>
      <c r="H358" s="74" t="s">
        <v>211</v>
      </c>
      <c r="I358" s="27">
        <v>4000000</v>
      </c>
      <c r="J358" s="27">
        <v>4000000</v>
      </c>
      <c r="K358" s="2" t="s">
        <v>212</v>
      </c>
      <c r="L358" s="2" t="s">
        <v>101</v>
      </c>
      <c r="M358" s="5" t="s">
        <v>107804</v>
      </c>
      <c r="N358" s="5" t="s">
        <v>4396</v>
      </c>
      <c r="O358" s="10" t="s">
        <v>107820</v>
      </c>
      <c r="P358" s="10">
        <v>3163743056</v>
      </c>
      <c r="Q358" s="18" t="s">
        <v>107821</v>
      </c>
      <c r="S358" s="42"/>
      <c r="T358" s="49"/>
      <c r="W358" s="52"/>
    </row>
    <row r="359" spans="1:23" ht="45" x14ac:dyDescent="0.25">
      <c r="A359" s="42">
        <v>76101606</v>
      </c>
      <c r="B359" s="63" t="s">
        <v>107899</v>
      </c>
      <c r="C359" s="68">
        <v>5</v>
      </c>
      <c r="D359" s="68">
        <v>5</v>
      </c>
      <c r="E359" s="10">
        <v>2</v>
      </c>
      <c r="F359" s="10">
        <v>2</v>
      </c>
      <c r="G359" s="74" t="s">
        <v>107851</v>
      </c>
      <c r="H359" s="74" t="s">
        <v>211</v>
      </c>
      <c r="I359" s="27">
        <v>4000000</v>
      </c>
      <c r="J359" s="27">
        <v>4000000</v>
      </c>
      <c r="K359" s="2" t="s">
        <v>212</v>
      </c>
      <c r="L359" s="2" t="s">
        <v>101</v>
      </c>
      <c r="M359" s="5" t="s">
        <v>107804</v>
      </c>
      <c r="N359" s="5" t="s">
        <v>4396</v>
      </c>
      <c r="O359" s="10" t="s">
        <v>107820</v>
      </c>
      <c r="P359" s="10">
        <v>3163743056</v>
      </c>
      <c r="Q359" s="18" t="s">
        <v>107821</v>
      </c>
      <c r="S359" s="42"/>
      <c r="T359" s="49"/>
      <c r="W359" s="52"/>
    </row>
    <row r="360" spans="1:23" ht="45" x14ac:dyDescent="0.25">
      <c r="A360" s="42">
        <v>76101606</v>
      </c>
      <c r="B360" s="63" t="s">
        <v>107899</v>
      </c>
      <c r="C360" s="68">
        <v>7</v>
      </c>
      <c r="D360" s="68">
        <v>7</v>
      </c>
      <c r="E360" s="10">
        <v>2</v>
      </c>
      <c r="F360" s="10">
        <v>2</v>
      </c>
      <c r="G360" s="74" t="s">
        <v>107851</v>
      </c>
      <c r="H360" s="74" t="s">
        <v>211</v>
      </c>
      <c r="I360" s="27">
        <v>4000000</v>
      </c>
      <c r="J360" s="27">
        <v>4000000</v>
      </c>
      <c r="K360" s="2" t="s">
        <v>212</v>
      </c>
      <c r="L360" s="2" t="s">
        <v>101</v>
      </c>
      <c r="M360" s="5" t="s">
        <v>107804</v>
      </c>
      <c r="N360" s="5" t="s">
        <v>4396</v>
      </c>
      <c r="O360" s="10" t="s">
        <v>107820</v>
      </c>
      <c r="P360" s="10">
        <v>3163743056</v>
      </c>
      <c r="Q360" s="18" t="s">
        <v>107821</v>
      </c>
      <c r="S360" s="42"/>
      <c r="T360" s="49"/>
      <c r="W360" s="52"/>
    </row>
    <row r="361" spans="1:23" ht="45" x14ac:dyDescent="0.25">
      <c r="A361" s="42">
        <v>76101606</v>
      </c>
      <c r="B361" s="63" t="s">
        <v>107899</v>
      </c>
      <c r="C361" s="68">
        <v>9</v>
      </c>
      <c r="D361" s="68">
        <v>9</v>
      </c>
      <c r="E361" s="10">
        <v>2</v>
      </c>
      <c r="F361" s="10">
        <v>2</v>
      </c>
      <c r="G361" s="74" t="s">
        <v>107851</v>
      </c>
      <c r="H361" s="74" t="s">
        <v>211</v>
      </c>
      <c r="I361" s="27">
        <v>4000000</v>
      </c>
      <c r="J361" s="27">
        <v>4000000</v>
      </c>
      <c r="K361" s="2" t="s">
        <v>212</v>
      </c>
      <c r="L361" s="2" t="s">
        <v>101</v>
      </c>
      <c r="M361" s="5" t="s">
        <v>107804</v>
      </c>
      <c r="N361" s="5" t="s">
        <v>4396</v>
      </c>
      <c r="O361" s="10" t="s">
        <v>107820</v>
      </c>
      <c r="P361" s="10">
        <v>3163743056</v>
      </c>
      <c r="Q361" s="18" t="s">
        <v>107821</v>
      </c>
      <c r="S361" s="42"/>
      <c r="T361" s="49"/>
      <c r="W361" s="52"/>
    </row>
    <row r="362" spans="1:23" ht="45" x14ac:dyDescent="0.25">
      <c r="A362" s="42">
        <v>76101606</v>
      </c>
      <c r="B362" s="63" t="s">
        <v>107899</v>
      </c>
      <c r="C362" s="68">
        <v>11</v>
      </c>
      <c r="D362" s="68">
        <v>11</v>
      </c>
      <c r="E362" s="10">
        <v>2</v>
      </c>
      <c r="F362" s="10">
        <v>2</v>
      </c>
      <c r="G362" s="74" t="s">
        <v>107851</v>
      </c>
      <c r="H362" s="74" t="s">
        <v>211</v>
      </c>
      <c r="I362" s="27">
        <v>4000000</v>
      </c>
      <c r="J362" s="27">
        <v>4000000</v>
      </c>
      <c r="K362" s="2" t="s">
        <v>212</v>
      </c>
      <c r="L362" s="2" t="s">
        <v>101</v>
      </c>
      <c r="M362" s="5" t="s">
        <v>107804</v>
      </c>
      <c r="N362" s="5" t="s">
        <v>4396</v>
      </c>
      <c r="O362" s="10" t="s">
        <v>107820</v>
      </c>
      <c r="P362" s="10">
        <v>3163743056</v>
      </c>
      <c r="Q362" s="18" t="s">
        <v>107821</v>
      </c>
      <c r="S362" s="42"/>
      <c r="T362" s="49"/>
      <c r="W362" s="52"/>
    </row>
    <row r="363" spans="1:23" ht="45" x14ac:dyDescent="0.25">
      <c r="A363" s="42">
        <v>81111800</v>
      </c>
      <c r="B363" s="63" t="s">
        <v>107900</v>
      </c>
      <c r="C363" s="68">
        <v>1</v>
      </c>
      <c r="D363" s="68">
        <v>1</v>
      </c>
      <c r="E363" s="10">
        <v>1</v>
      </c>
      <c r="F363" s="10">
        <v>1</v>
      </c>
      <c r="G363" s="74" t="s">
        <v>107851</v>
      </c>
      <c r="H363" s="74" t="s">
        <v>211</v>
      </c>
      <c r="I363" s="27">
        <v>773500</v>
      </c>
      <c r="J363" s="27">
        <v>773500</v>
      </c>
      <c r="K363" s="2" t="s">
        <v>212</v>
      </c>
      <c r="L363" s="2" t="s">
        <v>101</v>
      </c>
      <c r="M363" s="5" t="s">
        <v>107804</v>
      </c>
      <c r="N363" s="5" t="s">
        <v>4396</v>
      </c>
      <c r="O363" s="10" t="s">
        <v>107820</v>
      </c>
      <c r="P363" s="10">
        <v>3163743056</v>
      </c>
      <c r="Q363" s="18" t="s">
        <v>107821</v>
      </c>
      <c r="S363" s="42"/>
      <c r="T363" s="49"/>
      <c r="W363" s="52"/>
    </row>
    <row r="364" spans="1:23" ht="45" x14ac:dyDescent="0.25">
      <c r="A364" s="42">
        <v>81111800</v>
      </c>
      <c r="B364" s="63" t="s">
        <v>107900</v>
      </c>
      <c r="C364" s="68">
        <v>2</v>
      </c>
      <c r="D364" s="68">
        <v>2</v>
      </c>
      <c r="E364" s="10">
        <v>1</v>
      </c>
      <c r="F364" s="10">
        <v>1</v>
      </c>
      <c r="G364" s="74" t="s">
        <v>107851</v>
      </c>
      <c r="H364" s="74" t="s">
        <v>211</v>
      </c>
      <c r="I364" s="27">
        <v>773500</v>
      </c>
      <c r="J364" s="27">
        <v>773500</v>
      </c>
      <c r="K364" s="2" t="s">
        <v>212</v>
      </c>
      <c r="L364" s="2" t="s">
        <v>101</v>
      </c>
      <c r="M364" s="5" t="s">
        <v>107804</v>
      </c>
      <c r="N364" s="5" t="s">
        <v>4396</v>
      </c>
      <c r="O364" s="10" t="s">
        <v>107820</v>
      </c>
      <c r="P364" s="10">
        <v>3163743056</v>
      </c>
      <c r="Q364" s="18" t="s">
        <v>107821</v>
      </c>
      <c r="S364" s="42"/>
      <c r="T364" s="49"/>
      <c r="W364" s="52"/>
    </row>
    <row r="365" spans="1:23" ht="45" x14ac:dyDescent="0.25">
      <c r="A365" s="42">
        <v>81111800</v>
      </c>
      <c r="B365" s="63" t="s">
        <v>107900</v>
      </c>
      <c r="C365" s="68">
        <v>3</v>
      </c>
      <c r="D365" s="68">
        <v>3</v>
      </c>
      <c r="E365" s="10">
        <v>1</v>
      </c>
      <c r="F365" s="10">
        <v>1</v>
      </c>
      <c r="G365" s="74" t="s">
        <v>107851</v>
      </c>
      <c r="H365" s="74" t="s">
        <v>211</v>
      </c>
      <c r="I365" s="27">
        <v>773500</v>
      </c>
      <c r="J365" s="27">
        <v>773500</v>
      </c>
      <c r="K365" s="2" t="s">
        <v>212</v>
      </c>
      <c r="L365" s="2" t="s">
        <v>101</v>
      </c>
      <c r="M365" s="5" t="s">
        <v>107804</v>
      </c>
      <c r="N365" s="5" t="s">
        <v>4396</v>
      </c>
      <c r="O365" s="10" t="s">
        <v>107820</v>
      </c>
      <c r="P365" s="10">
        <v>3163743056</v>
      </c>
      <c r="Q365" s="18" t="s">
        <v>107821</v>
      </c>
      <c r="S365" s="42"/>
      <c r="T365" s="49"/>
      <c r="W365" s="52"/>
    </row>
    <row r="366" spans="1:23" ht="45" x14ac:dyDescent="0.25">
      <c r="A366" s="42">
        <v>81111800</v>
      </c>
      <c r="B366" s="63" t="s">
        <v>107900</v>
      </c>
      <c r="C366" s="68">
        <v>4</v>
      </c>
      <c r="D366" s="68">
        <v>4</v>
      </c>
      <c r="E366" s="10">
        <v>1</v>
      </c>
      <c r="F366" s="10">
        <v>1</v>
      </c>
      <c r="G366" s="74" t="s">
        <v>107851</v>
      </c>
      <c r="H366" s="74" t="s">
        <v>211</v>
      </c>
      <c r="I366" s="27">
        <v>773500</v>
      </c>
      <c r="J366" s="27">
        <v>773500</v>
      </c>
      <c r="K366" s="2" t="s">
        <v>212</v>
      </c>
      <c r="L366" s="2" t="s">
        <v>101</v>
      </c>
      <c r="M366" s="5" t="s">
        <v>107804</v>
      </c>
      <c r="N366" s="5" t="s">
        <v>4396</v>
      </c>
      <c r="O366" s="10" t="s">
        <v>107820</v>
      </c>
      <c r="P366" s="10">
        <v>3163743056</v>
      </c>
      <c r="Q366" s="18" t="s">
        <v>107821</v>
      </c>
      <c r="S366" s="42"/>
      <c r="T366" s="49"/>
      <c r="W366" s="52"/>
    </row>
    <row r="367" spans="1:23" ht="45" x14ac:dyDescent="0.25">
      <c r="A367" s="42">
        <v>81111800</v>
      </c>
      <c r="B367" s="63" t="s">
        <v>107900</v>
      </c>
      <c r="C367" s="68">
        <v>5</v>
      </c>
      <c r="D367" s="68">
        <v>5</v>
      </c>
      <c r="E367" s="10">
        <v>1</v>
      </c>
      <c r="F367" s="10">
        <v>1</v>
      </c>
      <c r="G367" s="74" t="s">
        <v>107851</v>
      </c>
      <c r="H367" s="74" t="s">
        <v>211</v>
      </c>
      <c r="I367" s="27">
        <v>773500</v>
      </c>
      <c r="J367" s="27">
        <v>773500</v>
      </c>
      <c r="K367" s="2" t="s">
        <v>212</v>
      </c>
      <c r="L367" s="2" t="s">
        <v>101</v>
      </c>
      <c r="M367" s="5" t="s">
        <v>107804</v>
      </c>
      <c r="N367" s="5" t="s">
        <v>4396</v>
      </c>
      <c r="O367" s="10" t="s">
        <v>107820</v>
      </c>
      <c r="P367" s="10">
        <v>3163743056</v>
      </c>
      <c r="Q367" s="18" t="s">
        <v>107821</v>
      </c>
      <c r="S367" s="42"/>
      <c r="T367" s="49"/>
      <c r="W367" s="52"/>
    </row>
    <row r="368" spans="1:23" ht="45" x14ac:dyDescent="0.25">
      <c r="A368" s="42">
        <v>81111800</v>
      </c>
      <c r="B368" s="63" t="s">
        <v>107900</v>
      </c>
      <c r="C368" s="68">
        <v>6</v>
      </c>
      <c r="D368" s="68">
        <v>6</v>
      </c>
      <c r="E368" s="10">
        <v>1</v>
      </c>
      <c r="F368" s="10">
        <v>1</v>
      </c>
      <c r="G368" s="74" t="s">
        <v>107851</v>
      </c>
      <c r="H368" s="74" t="s">
        <v>211</v>
      </c>
      <c r="I368" s="27">
        <v>773500</v>
      </c>
      <c r="J368" s="27">
        <v>773500</v>
      </c>
      <c r="K368" s="2" t="s">
        <v>212</v>
      </c>
      <c r="L368" s="2" t="s">
        <v>101</v>
      </c>
      <c r="M368" s="5" t="s">
        <v>107804</v>
      </c>
      <c r="N368" s="5" t="s">
        <v>4396</v>
      </c>
      <c r="O368" s="10" t="s">
        <v>107820</v>
      </c>
      <c r="P368" s="10">
        <v>3163743056</v>
      </c>
      <c r="Q368" s="18" t="s">
        <v>107821</v>
      </c>
      <c r="S368" s="42"/>
      <c r="T368" s="49"/>
      <c r="W368" s="52"/>
    </row>
    <row r="369" spans="1:23" ht="45" x14ac:dyDescent="0.25">
      <c r="A369" s="42">
        <v>81111800</v>
      </c>
      <c r="B369" s="63" t="s">
        <v>107900</v>
      </c>
      <c r="C369" s="68">
        <v>7</v>
      </c>
      <c r="D369" s="68">
        <v>7</v>
      </c>
      <c r="E369" s="10">
        <v>1</v>
      </c>
      <c r="F369" s="10">
        <v>1</v>
      </c>
      <c r="G369" s="74" t="s">
        <v>107851</v>
      </c>
      <c r="H369" s="74" t="s">
        <v>211</v>
      </c>
      <c r="I369" s="27">
        <v>773500</v>
      </c>
      <c r="J369" s="27">
        <v>773500</v>
      </c>
      <c r="K369" s="2" t="s">
        <v>212</v>
      </c>
      <c r="L369" s="2" t="s">
        <v>101</v>
      </c>
      <c r="M369" s="5" t="s">
        <v>107804</v>
      </c>
      <c r="N369" s="5" t="s">
        <v>4396</v>
      </c>
      <c r="O369" s="10" t="s">
        <v>107820</v>
      </c>
      <c r="P369" s="10">
        <v>3163743056</v>
      </c>
      <c r="Q369" s="18" t="s">
        <v>107821</v>
      </c>
      <c r="S369" s="42"/>
      <c r="T369" s="49"/>
      <c r="W369" s="52"/>
    </row>
    <row r="370" spans="1:23" ht="45" x14ac:dyDescent="0.25">
      <c r="A370" s="42">
        <v>81111800</v>
      </c>
      <c r="B370" s="63" t="s">
        <v>107900</v>
      </c>
      <c r="C370" s="68">
        <v>8</v>
      </c>
      <c r="D370" s="68">
        <v>8</v>
      </c>
      <c r="E370" s="10">
        <v>1</v>
      </c>
      <c r="F370" s="10">
        <v>1</v>
      </c>
      <c r="G370" s="74" t="s">
        <v>107851</v>
      </c>
      <c r="H370" s="74" t="s">
        <v>211</v>
      </c>
      <c r="I370" s="27">
        <v>773500</v>
      </c>
      <c r="J370" s="27">
        <v>773500</v>
      </c>
      <c r="K370" s="2" t="s">
        <v>212</v>
      </c>
      <c r="L370" s="2" t="s">
        <v>101</v>
      </c>
      <c r="M370" s="5" t="s">
        <v>107804</v>
      </c>
      <c r="N370" s="5" t="s">
        <v>4396</v>
      </c>
      <c r="O370" s="10" t="s">
        <v>107820</v>
      </c>
      <c r="P370" s="10">
        <v>3163743056</v>
      </c>
      <c r="Q370" s="18" t="s">
        <v>107821</v>
      </c>
      <c r="S370" s="42"/>
      <c r="T370" s="49"/>
      <c r="W370" s="52"/>
    </row>
    <row r="371" spans="1:23" ht="45" x14ac:dyDescent="0.25">
      <c r="A371" s="42">
        <v>81111800</v>
      </c>
      <c r="B371" s="63" t="s">
        <v>107900</v>
      </c>
      <c r="C371" s="68">
        <v>9</v>
      </c>
      <c r="D371" s="68">
        <v>9</v>
      </c>
      <c r="E371" s="10">
        <v>1</v>
      </c>
      <c r="F371" s="10">
        <v>1</v>
      </c>
      <c r="G371" s="74" t="s">
        <v>107851</v>
      </c>
      <c r="H371" s="74" t="s">
        <v>211</v>
      </c>
      <c r="I371" s="27">
        <v>773500</v>
      </c>
      <c r="J371" s="27">
        <v>773500</v>
      </c>
      <c r="K371" s="2" t="s">
        <v>212</v>
      </c>
      <c r="L371" s="2" t="s">
        <v>101</v>
      </c>
      <c r="M371" s="5" t="s">
        <v>107804</v>
      </c>
      <c r="N371" s="5" t="s">
        <v>4396</v>
      </c>
      <c r="O371" s="10" t="s">
        <v>107820</v>
      </c>
      <c r="P371" s="10">
        <v>3163743056</v>
      </c>
      <c r="Q371" s="18" t="s">
        <v>107821</v>
      </c>
      <c r="S371" s="42"/>
      <c r="T371" s="49"/>
      <c r="W371" s="52"/>
    </row>
    <row r="372" spans="1:23" ht="45" x14ac:dyDescent="0.25">
      <c r="A372" s="42">
        <v>81111800</v>
      </c>
      <c r="B372" s="63" t="s">
        <v>107900</v>
      </c>
      <c r="C372" s="68">
        <v>10</v>
      </c>
      <c r="D372" s="68">
        <v>10</v>
      </c>
      <c r="E372" s="10">
        <v>1</v>
      </c>
      <c r="F372" s="10">
        <v>1</v>
      </c>
      <c r="G372" s="74" t="s">
        <v>107851</v>
      </c>
      <c r="H372" s="74" t="s">
        <v>211</v>
      </c>
      <c r="I372" s="27">
        <v>773500</v>
      </c>
      <c r="J372" s="27">
        <v>773500</v>
      </c>
      <c r="K372" s="2" t="s">
        <v>212</v>
      </c>
      <c r="L372" s="2" t="s">
        <v>101</v>
      </c>
      <c r="M372" s="5" t="s">
        <v>107804</v>
      </c>
      <c r="N372" s="5" t="s">
        <v>4396</v>
      </c>
      <c r="O372" s="10" t="s">
        <v>107820</v>
      </c>
      <c r="P372" s="10">
        <v>3163743056</v>
      </c>
      <c r="Q372" s="18" t="s">
        <v>107821</v>
      </c>
      <c r="S372" s="42"/>
      <c r="T372" s="49"/>
      <c r="W372" s="52"/>
    </row>
    <row r="373" spans="1:23" ht="45" x14ac:dyDescent="0.25">
      <c r="A373" s="42">
        <v>81111800</v>
      </c>
      <c r="B373" s="63" t="s">
        <v>107900</v>
      </c>
      <c r="C373" s="68">
        <v>11</v>
      </c>
      <c r="D373" s="68">
        <v>11</v>
      </c>
      <c r="E373" s="10">
        <v>1</v>
      </c>
      <c r="F373" s="10">
        <v>1</v>
      </c>
      <c r="G373" s="74" t="s">
        <v>107851</v>
      </c>
      <c r="H373" s="74" t="s">
        <v>211</v>
      </c>
      <c r="I373" s="27">
        <v>773500</v>
      </c>
      <c r="J373" s="27">
        <v>773500</v>
      </c>
      <c r="K373" s="2" t="s">
        <v>212</v>
      </c>
      <c r="L373" s="2" t="s">
        <v>101</v>
      </c>
      <c r="M373" s="5" t="s">
        <v>107804</v>
      </c>
      <c r="N373" s="5" t="s">
        <v>4396</v>
      </c>
      <c r="O373" s="10" t="s">
        <v>107820</v>
      </c>
      <c r="P373" s="10">
        <v>3163743056</v>
      </c>
      <c r="Q373" s="18" t="s">
        <v>107821</v>
      </c>
      <c r="S373" s="42"/>
      <c r="T373" s="49"/>
      <c r="W373" s="52"/>
    </row>
    <row r="374" spans="1:23" ht="45" x14ac:dyDescent="0.25">
      <c r="A374" s="42">
        <v>81111800</v>
      </c>
      <c r="B374" s="63" t="s">
        <v>107900</v>
      </c>
      <c r="C374" s="68">
        <v>12</v>
      </c>
      <c r="D374" s="68">
        <v>12</v>
      </c>
      <c r="E374" s="10">
        <v>1</v>
      </c>
      <c r="F374" s="10">
        <v>1</v>
      </c>
      <c r="G374" s="74" t="s">
        <v>107851</v>
      </c>
      <c r="H374" s="74" t="s">
        <v>211</v>
      </c>
      <c r="I374" s="27">
        <v>773500</v>
      </c>
      <c r="J374" s="27">
        <v>773500</v>
      </c>
      <c r="K374" s="2" t="s">
        <v>212</v>
      </c>
      <c r="L374" s="2" t="s">
        <v>101</v>
      </c>
      <c r="M374" s="5" t="s">
        <v>107804</v>
      </c>
      <c r="N374" s="5" t="s">
        <v>4396</v>
      </c>
      <c r="O374" s="10" t="s">
        <v>107820</v>
      </c>
      <c r="P374" s="10">
        <v>3163743056</v>
      </c>
      <c r="Q374" s="18" t="s">
        <v>107821</v>
      </c>
      <c r="S374" s="42"/>
      <c r="T374" s="49"/>
      <c r="W374" s="52"/>
    </row>
    <row r="375" spans="1:23" x14ac:dyDescent="0.2">
      <c r="A375" s="10"/>
      <c r="B375" s="32"/>
      <c r="C375" s="68"/>
      <c r="D375" s="68"/>
      <c r="E375" s="10"/>
      <c r="F375" s="10"/>
      <c r="G375" s="10"/>
      <c r="H375" s="10"/>
      <c r="I375" s="27"/>
      <c r="J375" s="29"/>
    </row>
    <row r="376" spans="1:23" x14ac:dyDescent="0.2">
      <c r="A376" s="10"/>
      <c r="B376" s="32"/>
      <c r="C376" s="68"/>
      <c r="D376" s="68"/>
      <c r="E376" s="10"/>
      <c r="F376" s="10"/>
      <c r="G376" s="10"/>
      <c r="H376" s="10"/>
      <c r="I376" s="27"/>
      <c r="J376" s="29"/>
    </row>
    <row r="377" spans="1:23" x14ac:dyDescent="0.2">
      <c r="A377" s="10"/>
      <c r="B377" s="32"/>
      <c r="C377" s="68"/>
      <c r="D377" s="68"/>
      <c r="E377" s="10"/>
      <c r="F377" s="10"/>
      <c r="G377" s="10"/>
      <c r="H377" s="10"/>
      <c r="I377" s="27"/>
      <c r="J377" s="29"/>
    </row>
    <row r="378" spans="1:23" x14ac:dyDescent="0.2">
      <c r="A378" s="10"/>
      <c r="B378" s="32"/>
      <c r="C378" s="68"/>
      <c r="D378" s="68"/>
      <c r="E378" s="10"/>
      <c r="F378" s="10"/>
      <c r="G378" s="10"/>
      <c r="H378" s="10"/>
      <c r="I378" s="27"/>
      <c r="J378" s="29"/>
    </row>
    <row r="379" spans="1:23" x14ac:dyDescent="0.2">
      <c r="A379" s="10"/>
      <c r="B379" s="32"/>
      <c r="C379" s="68"/>
      <c r="D379" s="68"/>
      <c r="E379" s="10"/>
      <c r="F379" s="10"/>
      <c r="G379" s="10"/>
      <c r="H379" s="10"/>
      <c r="I379" s="27"/>
      <c r="J379" s="29"/>
    </row>
    <row r="380" spans="1:23" x14ac:dyDescent="0.2">
      <c r="A380" s="10"/>
      <c r="B380" s="32"/>
      <c r="C380" s="68"/>
      <c r="D380" s="68"/>
      <c r="E380" s="10"/>
      <c r="F380" s="10"/>
      <c r="G380" s="10"/>
      <c r="H380" s="10"/>
      <c r="I380" s="27"/>
      <c r="J380" s="29"/>
    </row>
    <row r="381" spans="1:23" x14ac:dyDescent="0.2">
      <c r="A381" s="10"/>
      <c r="B381" s="32"/>
      <c r="C381" s="68"/>
      <c r="D381" s="68"/>
      <c r="E381" s="10"/>
      <c r="F381" s="10"/>
      <c r="G381" s="10"/>
      <c r="H381" s="10"/>
      <c r="I381" s="27"/>
      <c r="J381" s="29"/>
    </row>
    <row r="382" spans="1:23" x14ac:dyDescent="0.2">
      <c r="A382" s="10"/>
      <c r="B382" s="32"/>
      <c r="C382" s="68"/>
      <c r="D382" s="68"/>
      <c r="E382" s="10"/>
      <c r="F382" s="10"/>
      <c r="G382" s="10"/>
      <c r="H382" s="10"/>
      <c r="I382" s="27"/>
      <c r="J382" s="29"/>
    </row>
    <row r="383" spans="1:23" x14ac:dyDescent="0.2">
      <c r="A383" s="10"/>
      <c r="B383" s="32"/>
      <c r="C383" s="68"/>
      <c r="D383" s="68"/>
      <c r="E383" s="10"/>
      <c r="F383" s="10"/>
      <c r="G383" s="10"/>
      <c r="H383" s="10"/>
      <c r="I383" s="27"/>
      <c r="J383" s="29"/>
    </row>
    <row r="384" spans="1:23" x14ac:dyDescent="0.2">
      <c r="A384" s="10"/>
      <c r="B384" s="32"/>
      <c r="C384" s="68"/>
      <c r="D384" s="68"/>
      <c r="E384" s="10"/>
      <c r="F384" s="10"/>
      <c r="G384" s="10"/>
      <c r="H384" s="10"/>
      <c r="I384" s="27"/>
      <c r="J384" s="29"/>
    </row>
    <row r="385" spans="1:10" x14ac:dyDescent="0.2">
      <c r="A385" s="10"/>
      <c r="B385" s="32"/>
      <c r="C385" s="68"/>
      <c r="D385" s="68"/>
      <c r="E385" s="10"/>
      <c r="F385" s="10"/>
      <c r="G385" s="10"/>
      <c r="H385" s="10"/>
      <c r="I385" s="27"/>
      <c r="J385" s="29"/>
    </row>
    <row r="386" spans="1:10" x14ac:dyDescent="0.2">
      <c r="A386" s="10"/>
      <c r="B386" s="32"/>
      <c r="C386" s="68"/>
      <c r="D386" s="68"/>
      <c r="E386" s="10"/>
      <c r="F386" s="10"/>
      <c r="G386" s="10"/>
      <c r="H386" s="10"/>
      <c r="I386" s="27"/>
      <c r="J386" s="29"/>
    </row>
    <row r="387" spans="1:10" x14ac:dyDescent="0.2">
      <c r="A387" s="10"/>
      <c r="B387" s="32"/>
      <c r="C387" s="68"/>
      <c r="D387" s="68"/>
      <c r="E387" s="10"/>
      <c r="F387" s="10"/>
      <c r="G387" s="10"/>
      <c r="H387" s="10"/>
      <c r="I387" s="27"/>
      <c r="J387" s="29"/>
    </row>
    <row r="388" spans="1:10" x14ac:dyDescent="0.2">
      <c r="A388" s="10"/>
      <c r="B388" s="32"/>
      <c r="C388" s="68"/>
      <c r="D388" s="68"/>
      <c r="E388" s="10"/>
      <c r="F388" s="10"/>
      <c r="G388" s="10"/>
      <c r="H388" s="10"/>
      <c r="I388" s="27"/>
      <c r="J388" s="29"/>
    </row>
    <row r="389" spans="1:10" x14ac:dyDescent="0.2">
      <c r="A389" s="10"/>
      <c r="B389" s="32"/>
      <c r="C389" s="68"/>
      <c r="D389" s="68"/>
      <c r="E389" s="10"/>
      <c r="F389" s="10"/>
      <c r="G389" s="10"/>
      <c r="H389" s="10"/>
      <c r="I389" s="27"/>
      <c r="J389" s="29"/>
    </row>
    <row r="390" spans="1:10" x14ac:dyDescent="0.2">
      <c r="A390" s="10"/>
      <c r="B390" s="32"/>
      <c r="C390" s="68"/>
      <c r="D390" s="68"/>
      <c r="E390" s="10"/>
      <c r="F390" s="10"/>
      <c r="G390" s="10"/>
      <c r="H390" s="10"/>
      <c r="I390" s="27"/>
      <c r="J390" s="29"/>
    </row>
    <row r="391" spans="1:10" x14ac:dyDescent="0.2">
      <c r="A391" s="10"/>
      <c r="B391" s="32"/>
      <c r="C391" s="68"/>
      <c r="D391" s="68"/>
      <c r="E391" s="10"/>
      <c r="F391" s="10"/>
      <c r="G391" s="10"/>
      <c r="H391" s="10"/>
      <c r="I391" s="27"/>
      <c r="J391" s="29"/>
    </row>
    <row r="392" spans="1:10" x14ac:dyDescent="0.2">
      <c r="A392" s="10"/>
      <c r="B392" s="32"/>
      <c r="C392" s="68"/>
      <c r="D392" s="68"/>
      <c r="E392" s="10"/>
      <c r="F392" s="10"/>
      <c r="G392" s="10"/>
      <c r="H392" s="10"/>
      <c r="I392" s="27"/>
      <c r="J392" s="29"/>
    </row>
    <row r="393" spans="1:10" x14ac:dyDescent="0.2">
      <c r="A393" s="10"/>
      <c r="B393" s="32"/>
      <c r="C393" s="68"/>
      <c r="D393" s="68"/>
      <c r="E393" s="10"/>
      <c r="F393" s="10"/>
      <c r="G393" s="10"/>
      <c r="H393" s="10"/>
      <c r="I393" s="27"/>
      <c r="J393" s="29"/>
    </row>
    <row r="394" spans="1:10" x14ac:dyDescent="0.2">
      <c r="A394" s="10"/>
      <c r="B394" s="32"/>
      <c r="C394" s="68"/>
      <c r="D394" s="68"/>
      <c r="E394" s="10"/>
      <c r="F394" s="10"/>
      <c r="G394" s="10"/>
      <c r="H394" s="10"/>
      <c r="I394" s="27"/>
      <c r="J394" s="29"/>
    </row>
    <row r="395" spans="1:10" x14ac:dyDescent="0.2">
      <c r="A395" s="10"/>
      <c r="B395" s="32"/>
      <c r="C395" s="68"/>
      <c r="D395" s="68"/>
      <c r="E395" s="10"/>
      <c r="F395" s="10"/>
      <c r="G395" s="10"/>
      <c r="H395" s="10"/>
      <c r="I395" s="27"/>
      <c r="J395" s="29"/>
    </row>
    <row r="396" spans="1:10" x14ac:dyDescent="0.2">
      <c r="A396" s="10"/>
      <c r="B396" s="32"/>
      <c r="C396" s="68"/>
      <c r="D396" s="68"/>
      <c r="E396" s="10"/>
      <c r="F396" s="10"/>
      <c r="G396" s="10"/>
      <c r="H396" s="10"/>
      <c r="I396" s="27"/>
      <c r="J396" s="29"/>
    </row>
    <row r="397" spans="1:10" x14ac:dyDescent="0.2">
      <c r="A397" s="10"/>
      <c r="B397" s="32"/>
      <c r="C397" s="68"/>
      <c r="D397" s="68"/>
      <c r="E397" s="10"/>
      <c r="F397" s="10"/>
      <c r="G397" s="10"/>
      <c r="H397" s="10"/>
      <c r="I397" s="27"/>
      <c r="J397" s="29"/>
    </row>
    <row r="398" spans="1:10" x14ac:dyDescent="0.2">
      <c r="A398" s="10"/>
      <c r="B398" s="32"/>
      <c r="C398" s="68"/>
      <c r="D398" s="68"/>
      <c r="E398" s="10"/>
      <c r="F398" s="10"/>
      <c r="G398" s="10"/>
      <c r="H398" s="10"/>
      <c r="I398" s="27"/>
      <c r="J398" s="29"/>
    </row>
    <row r="399" spans="1:10" x14ac:dyDescent="0.2">
      <c r="A399" s="10"/>
      <c r="B399" s="32"/>
      <c r="C399" s="68"/>
      <c r="D399" s="68"/>
      <c r="E399" s="10"/>
      <c r="F399" s="10"/>
      <c r="G399" s="10"/>
      <c r="H399" s="10"/>
      <c r="I399" s="27"/>
      <c r="J399" s="29"/>
    </row>
    <row r="400" spans="1:10" x14ac:dyDescent="0.2">
      <c r="A400" s="10"/>
      <c r="B400" s="32"/>
      <c r="C400" s="68"/>
      <c r="D400" s="68"/>
      <c r="E400" s="10"/>
      <c r="F400" s="10"/>
      <c r="G400" s="10"/>
      <c r="H400" s="10"/>
      <c r="I400" s="27"/>
      <c r="J400" s="29"/>
    </row>
    <row r="401" spans="1:10" x14ac:dyDescent="0.2">
      <c r="A401" s="10"/>
      <c r="B401" s="32"/>
      <c r="C401" s="68"/>
      <c r="D401" s="68"/>
      <c r="E401" s="10"/>
      <c r="F401" s="10"/>
      <c r="G401" s="10"/>
      <c r="H401" s="10"/>
      <c r="I401" s="27"/>
      <c r="J401" s="29"/>
    </row>
    <row r="402" spans="1:10" x14ac:dyDescent="0.2">
      <c r="A402" s="10"/>
      <c r="B402" s="32"/>
      <c r="C402" s="68"/>
      <c r="D402" s="68"/>
      <c r="E402" s="10"/>
      <c r="F402" s="10"/>
      <c r="G402" s="10"/>
      <c r="H402" s="10"/>
      <c r="I402" s="27"/>
      <c r="J402" s="29"/>
    </row>
    <row r="403" spans="1:10" x14ac:dyDescent="0.2">
      <c r="A403" s="10"/>
      <c r="B403" s="32"/>
      <c r="C403" s="68"/>
      <c r="D403" s="68"/>
      <c r="E403" s="10"/>
      <c r="F403" s="10"/>
      <c r="G403" s="10"/>
      <c r="H403" s="10"/>
      <c r="I403" s="27"/>
      <c r="J403" s="29"/>
    </row>
    <row r="404" spans="1:10" x14ac:dyDescent="0.2">
      <c r="A404" s="10"/>
      <c r="B404" s="32"/>
      <c r="C404" s="68"/>
      <c r="D404" s="68"/>
      <c r="E404" s="10"/>
      <c r="F404" s="10"/>
      <c r="G404" s="10"/>
      <c r="H404" s="10"/>
      <c r="I404" s="27"/>
      <c r="J404" s="29"/>
    </row>
    <row r="405" spans="1:10" x14ac:dyDescent="0.2">
      <c r="A405" s="10"/>
      <c r="B405" s="32"/>
      <c r="C405" s="68"/>
      <c r="D405" s="68"/>
      <c r="E405" s="10"/>
      <c r="F405" s="10"/>
      <c r="G405" s="10"/>
      <c r="H405" s="10"/>
      <c r="I405" s="27"/>
      <c r="J405" s="29"/>
    </row>
    <row r="406" spans="1:10" x14ac:dyDescent="0.2">
      <c r="A406" s="10"/>
      <c r="B406" s="32"/>
      <c r="C406" s="68"/>
      <c r="D406" s="68"/>
      <c r="E406" s="10"/>
      <c r="F406" s="10"/>
      <c r="G406" s="10"/>
      <c r="H406" s="10"/>
      <c r="I406" s="27"/>
      <c r="J406" s="29"/>
    </row>
    <row r="407" spans="1:10" x14ac:dyDescent="0.2">
      <c r="A407" s="10"/>
      <c r="B407" s="32"/>
      <c r="C407" s="68"/>
      <c r="D407" s="68"/>
      <c r="E407" s="10"/>
      <c r="F407" s="10"/>
      <c r="G407" s="10"/>
      <c r="H407" s="10"/>
      <c r="I407" s="27"/>
      <c r="J407" s="29"/>
    </row>
    <row r="408" spans="1:10" x14ac:dyDescent="0.2">
      <c r="A408" s="10"/>
      <c r="B408" s="32"/>
      <c r="C408" s="68"/>
      <c r="D408" s="68"/>
      <c r="E408" s="10"/>
      <c r="F408" s="10"/>
      <c r="G408" s="10"/>
      <c r="H408" s="10"/>
      <c r="I408" s="27"/>
      <c r="J408" s="29"/>
    </row>
    <row r="409" spans="1:10" x14ac:dyDescent="0.2">
      <c r="A409" s="10"/>
      <c r="B409" s="32"/>
      <c r="C409" s="68"/>
      <c r="D409" s="68"/>
      <c r="E409" s="10"/>
      <c r="F409" s="10"/>
      <c r="G409" s="10"/>
      <c r="H409" s="10"/>
      <c r="I409" s="27"/>
      <c r="J409" s="29"/>
    </row>
    <row r="410" spans="1:10" x14ac:dyDescent="0.2">
      <c r="A410" s="10"/>
      <c r="B410" s="32"/>
      <c r="C410" s="68"/>
      <c r="D410" s="68"/>
      <c r="E410" s="10"/>
      <c r="F410" s="10"/>
      <c r="G410" s="10"/>
      <c r="H410" s="10"/>
      <c r="I410" s="27"/>
      <c r="J410" s="29"/>
    </row>
    <row r="411" spans="1:10" x14ac:dyDescent="0.2">
      <c r="A411" s="10"/>
      <c r="B411" s="32"/>
      <c r="C411" s="68"/>
      <c r="D411" s="68"/>
      <c r="E411" s="10"/>
      <c r="F411" s="10"/>
      <c r="G411" s="10"/>
      <c r="H411" s="10"/>
      <c r="I411" s="27"/>
      <c r="J411" s="29"/>
    </row>
    <row r="412" spans="1:10" x14ac:dyDescent="0.2">
      <c r="A412" s="10"/>
      <c r="B412" s="32"/>
      <c r="C412" s="68"/>
      <c r="D412" s="68"/>
      <c r="E412" s="10"/>
      <c r="F412" s="10"/>
      <c r="G412" s="10"/>
      <c r="H412" s="10"/>
      <c r="I412" s="27"/>
      <c r="J412" s="29"/>
    </row>
    <row r="413" spans="1:10" x14ac:dyDescent="0.2">
      <c r="A413" s="10"/>
      <c r="B413" s="32"/>
      <c r="C413" s="68"/>
      <c r="D413" s="68"/>
      <c r="E413" s="10"/>
      <c r="F413" s="10"/>
      <c r="G413" s="10"/>
      <c r="H413" s="10"/>
      <c r="I413" s="27"/>
      <c r="J413" s="29"/>
    </row>
    <row r="414" spans="1:10" x14ac:dyDescent="0.2">
      <c r="A414" s="10"/>
      <c r="B414" s="32"/>
      <c r="C414" s="68"/>
      <c r="D414" s="68"/>
      <c r="E414" s="10"/>
      <c r="F414" s="10"/>
      <c r="G414" s="10"/>
      <c r="H414" s="10"/>
      <c r="I414" s="27"/>
      <c r="J414" s="29"/>
    </row>
    <row r="415" spans="1:10" x14ac:dyDescent="0.2">
      <c r="A415" s="10"/>
      <c r="B415" s="32"/>
      <c r="C415" s="68"/>
      <c r="D415" s="68"/>
      <c r="E415" s="10"/>
      <c r="F415" s="10"/>
      <c r="G415" s="10"/>
      <c r="H415" s="10"/>
      <c r="I415" s="27"/>
      <c r="J415" s="29"/>
    </row>
    <row r="416" spans="1:10" x14ac:dyDescent="0.2">
      <c r="A416" s="10"/>
      <c r="B416" s="32"/>
      <c r="C416" s="68"/>
      <c r="D416" s="68"/>
      <c r="E416" s="10"/>
      <c r="F416" s="10"/>
      <c r="G416" s="10"/>
      <c r="H416" s="10"/>
      <c r="I416" s="27"/>
      <c r="J416" s="29"/>
    </row>
    <row r="417" spans="1:10" x14ac:dyDescent="0.2">
      <c r="A417" s="10"/>
      <c r="B417" s="32"/>
      <c r="C417" s="68"/>
      <c r="D417" s="68"/>
      <c r="E417" s="10"/>
      <c r="F417" s="10"/>
      <c r="G417" s="10"/>
      <c r="H417" s="10"/>
      <c r="I417" s="27"/>
      <c r="J417" s="29"/>
    </row>
    <row r="418" spans="1:10" x14ac:dyDescent="0.2">
      <c r="A418" s="10"/>
      <c r="B418" s="32"/>
      <c r="C418" s="68"/>
      <c r="D418" s="68"/>
      <c r="E418" s="10"/>
      <c r="F418" s="10"/>
      <c r="G418" s="10"/>
      <c r="H418" s="10"/>
      <c r="I418" s="27"/>
      <c r="J418" s="29"/>
    </row>
    <row r="419" spans="1:10" x14ac:dyDescent="0.2">
      <c r="A419" s="10"/>
      <c r="B419" s="32"/>
      <c r="C419" s="68"/>
      <c r="D419" s="68"/>
      <c r="E419" s="10"/>
      <c r="F419" s="10"/>
      <c r="G419" s="10"/>
      <c r="H419" s="10"/>
      <c r="I419" s="27"/>
      <c r="J419" s="29"/>
    </row>
    <row r="420" spans="1:10" x14ac:dyDescent="0.2">
      <c r="A420" s="10"/>
      <c r="B420" s="32"/>
      <c r="C420" s="68"/>
      <c r="D420" s="68"/>
      <c r="E420" s="10"/>
      <c r="F420" s="10"/>
      <c r="G420" s="10"/>
      <c r="H420" s="10"/>
      <c r="I420" s="27"/>
      <c r="J420" s="29"/>
    </row>
    <row r="421" spans="1:10" x14ac:dyDescent="0.2">
      <c r="A421" s="10"/>
      <c r="B421" s="32"/>
      <c r="C421" s="68"/>
      <c r="D421" s="68"/>
      <c r="E421" s="10"/>
      <c r="F421" s="10"/>
      <c r="G421" s="10"/>
      <c r="H421" s="10"/>
      <c r="I421" s="27"/>
      <c r="J421" s="29"/>
    </row>
    <row r="422" spans="1:10" x14ac:dyDescent="0.2">
      <c r="A422" s="10"/>
      <c r="B422" s="32"/>
      <c r="C422" s="68"/>
      <c r="D422" s="68"/>
      <c r="E422" s="10"/>
      <c r="F422" s="10"/>
      <c r="G422" s="10"/>
      <c r="H422" s="10"/>
      <c r="I422" s="27"/>
      <c r="J422" s="29"/>
    </row>
    <row r="423" spans="1:10" x14ac:dyDescent="0.2">
      <c r="A423" s="10"/>
      <c r="B423" s="32"/>
      <c r="C423" s="68"/>
      <c r="D423" s="68"/>
      <c r="E423" s="10"/>
      <c r="F423" s="10"/>
      <c r="G423" s="10"/>
      <c r="H423" s="10"/>
      <c r="I423" s="27"/>
      <c r="J423" s="29"/>
    </row>
    <row r="424" spans="1:10" x14ac:dyDescent="0.2">
      <c r="A424" s="10"/>
      <c r="B424" s="32"/>
      <c r="C424" s="68"/>
      <c r="D424" s="68"/>
      <c r="E424" s="10"/>
      <c r="F424" s="10"/>
      <c r="G424" s="10"/>
      <c r="H424" s="10"/>
      <c r="I424" s="27"/>
      <c r="J424" s="29"/>
    </row>
    <row r="425" spans="1:10" x14ac:dyDescent="0.2">
      <c r="A425" s="10"/>
      <c r="B425" s="32"/>
      <c r="C425" s="68"/>
      <c r="D425" s="68"/>
      <c r="E425" s="10"/>
      <c r="F425" s="10"/>
      <c r="G425" s="10"/>
      <c r="H425" s="10"/>
      <c r="I425" s="27"/>
      <c r="J425" s="29"/>
    </row>
    <row r="426" spans="1:10" x14ac:dyDescent="0.2">
      <c r="A426" s="10"/>
      <c r="B426" s="32"/>
      <c r="C426" s="68"/>
      <c r="D426" s="68"/>
      <c r="E426" s="10"/>
      <c r="F426" s="10"/>
      <c r="G426" s="10"/>
      <c r="H426" s="10"/>
      <c r="I426" s="27"/>
      <c r="J426" s="29"/>
    </row>
    <row r="427" spans="1:10" x14ac:dyDescent="0.2">
      <c r="A427" s="10"/>
      <c r="B427" s="32"/>
      <c r="C427" s="68"/>
      <c r="D427" s="68"/>
      <c r="E427" s="10"/>
      <c r="F427" s="10"/>
      <c r="G427" s="10"/>
      <c r="H427" s="10"/>
      <c r="I427" s="27"/>
      <c r="J427" s="29"/>
    </row>
    <row r="428" spans="1:10" x14ac:dyDescent="0.2">
      <c r="A428" s="10"/>
      <c r="B428" s="32"/>
      <c r="C428" s="68"/>
      <c r="D428" s="68"/>
      <c r="E428" s="10"/>
      <c r="F428" s="10"/>
      <c r="G428" s="10"/>
      <c r="H428" s="10"/>
      <c r="I428" s="27"/>
      <c r="J428" s="29"/>
    </row>
    <row r="429" spans="1:10" x14ac:dyDescent="0.2">
      <c r="A429" s="10"/>
      <c r="B429" s="32"/>
      <c r="C429" s="68"/>
      <c r="D429" s="68"/>
      <c r="E429" s="10"/>
      <c r="F429" s="10"/>
      <c r="G429" s="10"/>
      <c r="H429" s="10"/>
      <c r="I429" s="27"/>
      <c r="J429" s="29"/>
    </row>
    <row r="430" spans="1:10" x14ac:dyDescent="0.2">
      <c r="A430" s="10"/>
      <c r="B430" s="32"/>
      <c r="C430" s="68"/>
      <c r="D430" s="68"/>
      <c r="E430" s="10"/>
      <c r="F430" s="10"/>
      <c r="G430" s="10"/>
      <c r="H430" s="10"/>
      <c r="I430" s="27"/>
      <c r="J430" s="29"/>
    </row>
    <row r="431" spans="1:10" x14ac:dyDescent="0.2">
      <c r="A431" s="10"/>
      <c r="B431" s="32"/>
      <c r="C431" s="68"/>
      <c r="D431" s="68"/>
      <c r="E431" s="10"/>
      <c r="F431" s="10"/>
      <c r="G431" s="10"/>
      <c r="H431" s="10"/>
      <c r="I431" s="27"/>
      <c r="J431" s="29"/>
    </row>
    <row r="432" spans="1:10" x14ac:dyDescent="0.2">
      <c r="A432" s="10"/>
      <c r="B432" s="32"/>
      <c r="C432" s="68"/>
      <c r="D432" s="68"/>
      <c r="E432" s="10"/>
      <c r="F432" s="10"/>
      <c r="G432" s="10"/>
      <c r="H432" s="10"/>
      <c r="I432" s="27"/>
      <c r="J432" s="29"/>
    </row>
    <row r="433" spans="1:10" x14ac:dyDescent="0.2">
      <c r="A433" s="10"/>
      <c r="B433" s="32"/>
      <c r="C433" s="68"/>
      <c r="D433" s="68"/>
      <c r="E433" s="10"/>
      <c r="F433" s="10"/>
      <c r="G433" s="10"/>
      <c r="H433" s="10"/>
      <c r="I433" s="27"/>
      <c r="J433" s="29"/>
    </row>
    <row r="434" spans="1:10" x14ac:dyDescent="0.2">
      <c r="A434" s="10"/>
      <c r="B434" s="32"/>
      <c r="C434" s="68"/>
      <c r="D434" s="68"/>
      <c r="E434" s="10"/>
      <c r="F434" s="10"/>
      <c r="G434" s="10"/>
      <c r="H434" s="10"/>
      <c r="I434" s="27"/>
      <c r="J434" s="29"/>
    </row>
    <row r="435" spans="1:10" x14ac:dyDescent="0.2">
      <c r="A435" s="10"/>
      <c r="B435" s="32"/>
      <c r="C435" s="68"/>
      <c r="D435" s="68"/>
      <c r="E435" s="10"/>
      <c r="F435" s="10"/>
      <c r="G435" s="10"/>
      <c r="H435" s="10"/>
      <c r="I435" s="27"/>
      <c r="J435" s="29"/>
    </row>
    <row r="436" spans="1:10" x14ac:dyDescent="0.2">
      <c r="A436" s="10"/>
      <c r="B436" s="32"/>
      <c r="C436" s="68"/>
      <c r="D436" s="68"/>
      <c r="E436" s="10"/>
      <c r="F436" s="10"/>
      <c r="G436" s="10"/>
      <c r="H436" s="10"/>
      <c r="I436" s="27"/>
      <c r="J436" s="29"/>
    </row>
    <row r="437" spans="1:10" x14ac:dyDescent="0.2">
      <c r="A437" s="10"/>
      <c r="B437" s="32"/>
      <c r="C437" s="68"/>
      <c r="D437" s="68"/>
      <c r="E437" s="10"/>
      <c r="F437" s="10"/>
      <c r="G437" s="10"/>
      <c r="H437" s="10"/>
      <c r="I437" s="27"/>
      <c r="J437" s="29"/>
    </row>
    <row r="438" spans="1:10" x14ac:dyDescent="0.2">
      <c r="A438" s="10"/>
      <c r="B438" s="32"/>
      <c r="C438" s="68"/>
      <c r="D438" s="68"/>
      <c r="E438" s="10"/>
      <c r="F438" s="10"/>
      <c r="G438" s="10"/>
      <c r="H438" s="10"/>
      <c r="I438" s="27"/>
      <c r="J438" s="29"/>
    </row>
  </sheetData>
  <mergeCells count="1">
    <mergeCell ref="A1:Q3"/>
  </mergeCells>
  <hyperlinks>
    <hyperlink ref="Q5" r:id="rId1" xr:uid="{00000000-0004-0000-0000-000000000000}"/>
    <hyperlink ref="Q6" r:id="rId2" xr:uid="{00000000-0004-0000-0000-000001000000}"/>
    <hyperlink ref="Q7" r:id="rId3" xr:uid="{00000000-0004-0000-0000-000002000000}"/>
    <hyperlink ref="Q8" r:id="rId4" xr:uid="{00000000-0004-0000-0000-000003000000}"/>
    <hyperlink ref="Q9" r:id="rId5" xr:uid="{00000000-0004-0000-0000-000004000000}"/>
    <hyperlink ref="Q10" r:id="rId6" xr:uid="{00000000-0004-0000-0000-000005000000}"/>
    <hyperlink ref="Q11" r:id="rId7" xr:uid="{00000000-0004-0000-0000-000006000000}"/>
    <hyperlink ref="Q12" r:id="rId8" xr:uid="{00000000-0004-0000-0000-000007000000}"/>
    <hyperlink ref="Q13" r:id="rId9" xr:uid="{00000000-0004-0000-0000-000008000000}"/>
    <hyperlink ref="Q14" r:id="rId10" xr:uid="{00000000-0004-0000-0000-000009000000}"/>
    <hyperlink ref="Q15" r:id="rId11" xr:uid="{00000000-0004-0000-0000-00000A000000}"/>
    <hyperlink ref="Q16" r:id="rId12" xr:uid="{00000000-0004-0000-0000-00000B000000}"/>
    <hyperlink ref="Q17" r:id="rId13" xr:uid="{00000000-0004-0000-0000-00000C000000}"/>
    <hyperlink ref="Q18" r:id="rId14" xr:uid="{00000000-0004-0000-0000-00000D000000}"/>
    <hyperlink ref="Q19" r:id="rId15" xr:uid="{00000000-0004-0000-0000-00000E000000}"/>
    <hyperlink ref="Q20" r:id="rId16" xr:uid="{00000000-0004-0000-0000-00000F000000}"/>
    <hyperlink ref="Q21" r:id="rId17" xr:uid="{00000000-0004-0000-0000-000010000000}"/>
    <hyperlink ref="Q22" r:id="rId18" xr:uid="{00000000-0004-0000-0000-000011000000}"/>
    <hyperlink ref="Q23" r:id="rId19" xr:uid="{00000000-0004-0000-0000-000012000000}"/>
    <hyperlink ref="Q24" r:id="rId20" xr:uid="{00000000-0004-0000-0000-000013000000}"/>
    <hyperlink ref="Q25" r:id="rId21" xr:uid="{00000000-0004-0000-0000-000014000000}"/>
    <hyperlink ref="Q26" r:id="rId22" xr:uid="{00000000-0004-0000-0000-000015000000}"/>
    <hyperlink ref="Q27" r:id="rId23" xr:uid="{00000000-0004-0000-0000-000016000000}"/>
    <hyperlink ref="Q28" r:id="rId24" xr:uid="{00000000-0004-0000-0000-000017000000}"/>
    <hyperlink ref="Q29" r:id="rId25" xr:uid="{00000000-0004-0000-0000-000018000000}"/>
    <hyperlink ref="Q30" r:id="rId26" xr:uid="{00000000-0004-0000-0000-000019000000}"/>
    <hyperlink ref="Q31" r:id="rId27" xr:uid="{00000000-0004-0000-0000-00001A000000}"/>
    <hyperlink ref="Q32" r:id="rId28" xr:uid="{00000000-0004-0000-0000-00001B000000}"/>
    <hyperlink ref="Q33" r:id="rId29" xr:uid="{00000000-0004-0000-0000-00001C000000}"/>
    <hyperlink ref="Q34" r:id="rId30" xr:uid="{00000000-0004-0000-0000-00001D000000}"/>
    <hyperlink ref="Q35" r:id="rId31" xr:uid="{00000000-0004-0000-0000-00001E000000}"/>
    <hyperlink ref="Q36" r:id="rId32" xr:uid="{00000000-0004-0000-0000-00001F000000}"/>
    <hyperlink ref="Q37" r:id="rId33" xr:uid="{00000000-0004-0000-0000-000020000000}"/>
    <hyperlink ref="Q38" r:id="rId34" xr:uid="{00000000-0004-0000-0000-000021000000}"/>
    <hyperlink ref="Q39" r:id="rId35" xr:uid="{00000000-0004-0000-0000-000022000000}"/>
    <hyperlink ref="Q40" r:id="rId36" xr:uid="{00000000-0004-0000-0000-000023000000}"/>
    <hyperlink ref="Q41" r:id="rId37" xr:uid="{00000000-0004-0000-0000-000024000000}"/>
    <hyperlink ref="Q47" r:id="rId38" xr:uid="{00000000-0004-0000-0000-000025000000}"/>
    <hyperlink ref="Q48" r:id="rId39" xr:uid="{00000000-0004-0000-0000-000026000000}"/>
    <hyperlink ref="Q49" r:id="rId40" xr:uid="{00000000-0004-0000-0000-000027000000}"/>
    <hyperlink ref="Q50" r:id="rId41" xr:uid="{00000000-0004-0000-0000-000028000000}"/>
    <hyperlink ref="Q51" r:id="rId42" xr:uid="{00000000-0004-0000-0000-000029000000}"/>
    <hyperlink ref="Q52" r:id="rId43" xr:uid="{00000000-0004-0000-0000-00002A000000}"/>
    <hyperlink ref="Q53" r:id="rId44" xr:uid="{00000000-0004-0000-0000-00002B000000}"/>
    <hyperlink ref="Q54" r:id="rId45" xr:uid="{00000000-0004-0000-0000-00002C000000}"/>
    <hyperlink ref="Q55" r:id="rId46" xr:uid="{00000000-0004-0000-0000-00002D000000}"/>
    <hyperlink ref="Q56" r:id="rId47" xr:uid="{00000000-0004-0000-0000-00002E000000}"/>
    <hyperlink ref="Q57" r:id="rId48" xr:uid="{00000000-0004-0000-0000-00002F000000}"/>
    <hyperlink ref="Q58" r:id="rId49" xr:uid="{00000000-0004-0000-0000-000030000000}"/>
    <hyperlink ref="Q59" r:id="rId50" xr:uid="{00000000-0004-0000-0000-000031000000}"/>
    <hyperlink ref="Q60" r:id="rId51" xr:uid="{00000000-0004-0000-0000-000032000000}"/>
    <hyperlink ref="Q61" r:id="rId52" xr:uid="{00000000-0004-0000-0000-000033000000}"/>
    <hyperlink ref="Q62" r:id="rId53" xr:uid="{00000000-0004-0000-0000-000034000000}"/>
    <hyperlink ref="Q63" r:id="rId54" xr:uid="{00000000-0004-0000-0000-000035000000}"/>
    <hyperlink ref="Q64" r:id="rId55" xr:uid="{00000000-0004-0000-0000-000036000000}"/>
    <hyperlink ref="Q65" r:id="rId56" xr:uid="{00000000-0004-0000-0000-000037000000}"/>
    <hyperlink ref="Q66" r:id="rId57" xr:uid="{00000000-0004-0000-0000-000038000000}"/>
    <hyperlink ref="Q67" r:id="rId58" xr:uid="{00000000-0004-0000-0000-000039000000}"/>
    <hyperlink ref="Q68" r:id="rId59" xr:uid="{00000000-0004-0000-0000-00003A000000}"/>
    <hyperlink ref="Q69" r:id="rId60" xr:uid="{00000000-0004-0000-0000-00003B000000}"/>
    <hyperlink ref="Q70" r:id="rId61" xr:uid="{00000000-0004-0000-0000-00003C000000}"/>
    <hyperlink ref="Q71" r:id="rId62" xr:uid="{00000000-0004-0000-0000-00003D000000}"/>
    <hyperlink ref="Q72" r:id="rId63" xr:uid="{00000000-0004-0000-0000-00003E000000}"/>
    <hyperlink ref="Q73" r:id="rId64" xr:uid="{00000000-0004-0000-0000-00003F000000}"/>
    <hyperlink ref="Q74" r:id="rId65" xr:uid="{00000000-0004-0000-0000-000040000000}"/>
    <hyperlink ref="Q75" r:id="rId66" xr:uid="{00000000-0004-0000-0000-000041000000}"/>
    <hyperlink ref="Q76" r:id="rId67" xr:uid="{00000000-0004-0000-0000-000042000000}"/>
    <hyperlink ref="Q77" r:id="rId68" xr:uid="{00000000-0004-0000-0000-000043000000}"/>
    <hyperlink ref="Q78" r:id="rId69" xr:uid="{00000000-0004-0000-0000-000044000000}"/>
    <hyperlink ref="Q79" r:id="rId70" xr:uid="{00000000-0004-0000-0000-000045000000}"/>
    <hyperlink ref="Q80" r:id="rId71" xr:uid="{00000000-0004-0000-0000-000046000000}"/>
    <hyperlink ref="Q81" r:id="rId72" xr:uid="{00000000-0004-0000-0000-000047000000}"/>
    <hyperlink ref="Q82" r:id="rId73" xr:uid="{00000000-0004-0000-0000-000048000000}"/>
    <hyperlink ref="Q83" r:id="rId74" xr:uid="{00000000-0004-0000-0000-000049000000}"/>
    <hyperlink ref="Q84" r:id="rId75" xr:uid="{00000000-0004-0000-0000-00004A000000}"/>
    <hyperlink ref="Q85" r:id="rId76" xr:uid="{00000000-0004-0000-0000-00004B000000}"/>
    <hyperlink ref="Q86" r:id="rId77" xr:uid="{00000000-0004-0000-0000-00004C000000}"/>
    <hyperlink ref="Q87" r:id="rId78" xr:uid="{00000000-0004-0000-0000-00004D000000}"/>
    <hyperlink ref="Q88" r:id="rId79" xr:uid="{00000000-0004-0000-0000-00004E000000}"/>
    <hyperlink ref="Q89" r:id="rId80" xr:uid="{00000000-0004-0000-0000-00004F000000}"/>
    <hyperlink ref="Q90" r:id="rId81" xr:uid="{00000000-0004-0000-0000-000050000000}"/>
    <hyperlink ref="Q91" r:id="rId82" xr:uid="{00000000-0004-0000-0000-000051000000}"/>
    <hyperlink ref="Q92" r:id="rId83" xr:uid="{00000000-0004-0000-0000-000052000000}"/>
    <hyperlink ref="Q46" r:id="rId84" xr:uid="{00000000-0004-0000-0000-000053000000}"/>
    <hyperlink ref="Q93" r:id="rId85" xr:uid="{00000000-0004-0000-0000-000054000000}"/>
    <hyperlink ref="Q94" r:id="rId86" xr:uid="{00000000-0004-0000-0000-000055000000}"/>
    <hyperlink ref="Q95" r:id="rId87" xr:uid="{00000000-0004-0000-0000-000056000000}"/>
    <hyperlink ref="Q96" r:id="rId88" xr:uid="{00000000-0004-0000-0000-000057000000}"/>
    <hyperlink ref="Q97" r:id="rId89" xr:uid="{00000000-0004-0000-0000-000058000000}"/>
    <hyperlink ref="Q98" r:id="rId90" xr:uid="{00000000-0004-0000-0000-000059000000}"/>
    <hyperlink ref="Q99" r:id="rId91" xr:uid="{00000000-0004-0000-0000-00005A000000}"/>
    <hyperlink ref="Q100" r:id="rId92" xr:uid="{00000000-0004-0000-0000-00005B000000}"/>
    <hyperlink ref="Q101" r:id="rId93" xr:uid="{00000000-0004-0000-0000-00005C000000}"/>
    <hyperlink ref="Q102" r:id="rId94" xr:uid="{00000000-0004-0000-0000-00005D000000}"/>
    <hyperlink ref="Q103" r:id="rId95" xr:uid="{00000000-0004-0000-0000-00005E000000}"/>
    <hyperlink ref="Q104" r:id="rId96" xr:uid="{00000000-0004-0000-0000-00005F000000}"/>
    <hyperlink ref="Q105" r:id="rId97" xr:uid="{00000000-0004-0000-0000-000060000000}"/>
    <hyperlink ref="Q106" r:id="rId98" xr:uid="{00000000-0004-0000-0000-000061000000}"/>
    <hyperlink ref="Q107" r:id="rId99" xr:uid="{00000000-0004-0000-0000-000062000000}"/>
    <hyperlink ref="Q108" r:id="rId100" xr:uid="{00000000-0004-0000-0000-000063000000}"/>
    <hyperlink ref="Q109" r:id="rId101" xr:uid="{00000000-0004-0000-0000-000064000000}"/>
    <hyperlink ref="Q110" r:id="rId102" xr:uid="{00000000-0004-0000-0000-000065000000}"/>
    <hyperlink ref="Q111" r:id="rId103" xr:uid="{00000000-0004-0000-0000-000066000000}"/>
    <hyperlink ref="Q112" r:id="rId104" xr:uid="{00000000-0004-0000-0000-000067000000}"/>
    <hyperlink ref="Q113" r:id="rId105" xr:uid="{00000000-0004-0000-0000-000068000000}"/>
    <hyperlink ref="Q114" r:id="rId106" xr:uid="{00000000-0004-0000-0000-000069000000}"/>
    <hyperlink ref="Q115" r:id="rId107" xr:uid="{00000000-0004-0000-0000-00006A000000}"/>
    <hyperlink ref="Q116" r:id="rId108" xr:uid="{00000000-0004-0000-0000-00006B000000}"/>
    <hyperlink ref="Q117" r:id="rId109" xr:uid="{00000000-0004-0000-0000-00006C000000}"/>
    <hyperlink ref="Q118" r:id="rId110" xr:uid="{00000000-0004-0000-0000-00006D000000}"/>
    <hyperlink ref="Q119" r:id="rId111" xr:uid="{00000000-0004-0000-0000-00006E000000}"/>
    <hyperlink ref="Q120" r:id="rId112" xr:uid="{00000000-0004-0000-0000-00006F000000}"/>
    <hyperlink ref="Q121" r:id="rId113" xr:uid="{00000000-0004-0000-0000-000070000000}"/>
    <hyperlink ref="Q122" r:id="rId114" xr:uid="{00000000-0004-0000-0000-000071000000}"/>
    <hyperlink ref="Q123" r:id="rId115" xr:uid="{00000000-0004-0000-0000-000072000000}"/>
    <hyperlink ref="Q124" r:id="rId116" xr:uid="{00000000-0004-0000-0000-000073000000}"/>
    <hyperlink ref="Q125" r:id="rId117" xr:uid="{00000000-0004-0000-0000-000074000000}"/>
    <hyperlink ref="Q126" r:id="rId118" xr:uid="{00000000-0004-0000-0000-000075000000}"/>
    <hyperlink ref="Q127" r:id="rId119" xr:uid="{00000000-0004-0000-0000-000076000000}"/>
    <hyperlink ref="Q128" r:id="rId120" xr:uid="{00000000-0004-0000-0000-000077000000}"/>
    <hyperlink ref="Q129" r:id="rId121" xr:uid="{00000000-0004-0000-0000-000078000000}"/>
    <hyperlink ref="Q130" r:id="rId122" xr:uid="{00000000-0004-0000-0000-000079000000}"/>
    <hyperlink ref="Q131" r:id="rId123" xr:uid="{00000000-0004-0000-0000-00007A000000}"/>
    <hyperlink ref="Q132" r:id="rId124" xr:uid="{00000000-0004-0000-0000-00007B000000}"/>
    <hyperlink ref="Q133" r:id="rId125" xr:uid="{00000000-0004-0000-0000-00007C000000}"/>
    <hyperlink ref="Q134" r:id="rId126" xr:uid="{00000000-0004-0000-0000-00007D000000}"/>
    <hyperlink ref="Q135" r:id="rId127" xr:uid="{00000000-0004-0000-0000-00007E000000}"/>
    <hyperlink ref="Q136" r:id="rId128" xr:uid="{00000000-0004-0000-0000-00007F000000}"/>
    <hyperlink ref="Q137" r:id="rId129" xr:uid="{00000000-0004-0000-0000-000080000000}"/>
    <hyperlink ref="Q138" r:id="rId130" xr:uid="{00000000-0004-0000-0000-000081000000}"/>
    <hyperlink ref="Q139" r:id="rId131" xr:uid="{00000000-0004-0000-0000-000082000000}"/>
    <hyperlink ref="Q140" r:id="rId132" xr:uid="{00000000-0004-0000-0000-000083000000}"/>
    <hyperlink ref="Q141" r:id="rId133" xr:uid="{00000000-0004-0000-0000-000084000000}"/>
    <hyperlink ref="Q142" r:id="rId134" xr:uid="{00000000-0004-0000-0000-000085000000}"/>
    <hyperlink ref="Q143" r:id="rId135" xr:uid="{00000000-0004-0000-0000-000086000000}"/>
    <hyperlink ref="Q144" r:id="rId136" xr:uid="{00000000-0004-0000-0000-000087000000}"/>
    <hyperlink ref="Q145" r:id="rId137" xr:uid="{00000000-0004-0000-0000-000088000000}"/>
    <hyperlink ref="Q146" r:id="rId138" xr:uid="{00000000-0004-0000-0000-000089000000}"/>
    <hyperlink ref="Q147" r:id="rId139" xr:uid="{00000000-0004-0000-0000-00008A000000}"/>
    <hyperlink ref="Q148" r:id="rId140" xr:uid="{00000000-0004-0000-0000-00008B000000}"/>
    <hyperlink ref="Q149" r:id="rId141" xr:uid="{00000000-0004-0000-0000-00008C000000}"/>
    <hyperlink ref="Q150" r:id="rId142" xr:uid="{00000000-0004-0000-0000-00008D000000}"/>
    <hyperlink ref="Q151" r:id="rId143" xr:uid="{00000000-0004-0000-0000-00008E000000}"/>
    <hyperlink ref="Q152" r:id="rId144" xr:uid="{00000000-0004-0000-0000-00008F000000}"/>
    <hyperlink ref="Q153" r:id="rId145" xr:uid="{00000000-0004-0000-0000-000090000000}"/>
    <hyperlink ref="Q154" r:id="rId146" xr:uid="{00000000-0004-0000-0000-000091000000}"/>
    <hyperlink ref="Q155" r:id="rId147" xr:uid="{00000000-0004-0000-0000-000092000000}"/>
    <hyperlink ref="Q156" r:id="rId148" xr:uid="{00000000-0004-0000-0000-000093000000}"/>
    <hyperlink ref="Q157" r:id="rId149" xr:uid="{00000000-0004-0000-0000-000094000000}"/>
    <hyperlink ref="Q158" r:id="rId150" xr:uid="{00000000-0004-0000-0000-000095000000}"/>
    <hyperlink ref="Q159" r:id="rId151" xr:uid="{00000000-0004-0000-0000-000096000000}"/>
    <hyperlink ref="Q160" r:id="rId152" xr:uid="{00000000-0004-0000-0000-000097000000}"/>
    <hyperlink ref="Q161" r:id="rId153" xr:uid="{00000000-0004-0000-0000-000098000000}"/>
    <hyperlink ref="Q162" r:id="rId154" xr:uid="{00000000-0004-0000-0000-000099000000}"/>
    <hyperlink ref="Q163" r:id="rId155" xr:uid="{00000000-0004-0000-0000-00009A000000}"/>
    <hyperlink ref="Q164" r:id="rId156" xr:uid="{00000000-0004-0000-0000-00009B000000}"/>
    <hyperlink ref="Q165" r:id="rId157" xr:uid="{00000000-0004-0000-0000-00009C000000}"/>
    <hyperlink ref="Q166" r:id="rId158" xr:uid="{00000000-0004-0000-0000-00009D000000}"/>
    <hyperlink ref="Q167" r:id="rId159" xr:uid="{00000000-0004-0000-0000-00009E000000}"/>
    <hyperlink ref="Q168" r:id="rId160" xr:uid="{00000000-0004-0000-0000-00009F000000}"/>
    <hyperlink ref="Q169" r:id="rId161" xr:uid="{00000000-0004-0000-0000-0000A0000000}"/>
    <hyperlink ref="Q170" r:id="rId162" xr:uid="{00000000-0004-0000-0000-0000A1000000}"/>
    <hyperlink ref="Q171" r:id="rId163" xr:uid="{00000000-0004-0000-0000-0000A2000000}"/>
    <hyperlink ref="Q172" r:id="rId164" xr:uid="{00000000-0004-0000-0000-0000A3000000}"/>
    <hyperlink ref="Q173" r:id="rId165" xr:uid="{00000000-0004-0000-0000-0000A4000000}"/>
    <hyperlink ref="Q174" r:id="rId166" xr:uid="{00000000-0004-0000-0000-0000A5000000}"/>
    <hyperlink ref="Q175" r:id="rId167" xr:uid="{00000000-0004-0000-0000-0000A6000000}"/>
    <hyperlink ref="Q176" r:id="rId168" xr:uid="{00000000-0004-0000-0000-0000A7000000}"/>
    <hyperlink ref="Q177" r:id="rId169" xr:uid="{00000000-0004-0000-0000-0000A8000000}"/>
    <hyperlink ref="Q178" r:id="rId170" xr:uid="{00000000-0004-0000-0000-0000A9000000}"/>
    <hyperlink ref="Q179" r:id="rId171" xr:uid="{00000000-0004-0000-0000-0000AA000000}"/>
    <hyperlink ref="Q180" r:id="rId172" xr:uid="{00000000-0004-0000-0000-0000AB000000}"/>
    <hyperlink ref="Q181" r:id="rId173" xr:uid="{00000000-0004-0000-0000-0000AC000000}"/>
    <hyperlink ref="Q182" r:id="rId174" xr:uid="{00000000-0004-0000-0000-0000AD000000}"/>
    <hyperlink ref="Q183" r:id="rId175" xr:uid="{00000000-0004-0000-0000-0000AE000000}"/>
    <hyperlink ref="Q184" r:id="rId176" xr:uid="{00000000-0004-0000-0000-0000AF000000}"/>
    <hyperlink ref="Q185" r:id="rId177" xr:uid="{00000000-0004-0000-0000-0000B0000000}"/>
    <hyperlink ref="Q186" r:id="rId178" xr:uid="{00000000-0004-0000-0000-0000B1000000}"/>
    <hyperlink ref="Q187" r:id="rId179" xr:uid="{00000000-0004-0000-0000-0000B2000000}"/>
    <hyperlink ref="Q188" r:id="rId180" xr:uid="{00000000-0004-0000-0000-0000B3000000}"/>
    <hyperlink ref="Q189" r:id="rId181" xr:uid="{00000000-0004-0000-0000-0000B4000000}"/>
    <hyperlink ref="Q190" r:id="rId182" xr:uid="{00000000-0004-0000-0000-0000B5000000}"/>
    <hyperlink ref="Q191" r:id="rId183" xr:uid="{00000000-0004-0000-0000-0000B6000000}"/>
    <hyperlink ref="Q192" r:id="rId184" xr:uid="{00000000-0004-0000-0000-0000B7000000}"/>
    <hyperlink ref="Q193" r:id="rId185" xr:uid="{00000000-0004-0000-0000-0000B8000000}"/>
    <hyperlink ref="Q194" r:id="rId186" xr:uid="{00000000-0004-0000-0000-0000B9000000}"/>
    <hyperlink ref="Q195" r:id="rId187" xr:uid="{00000000-0004-0000-0000-0000BA000000}"/>
    <hyperlink ref="Q196" r:id="rId188" xr:uid="{00000000-0004-0000-0000-0000BB000000}"/>
    <hyperlink ref="Q197" r:id="rId189" xr:uid="{00000000-0004-0000-0000-0000BC000000}"/>
    <hyperlink ref="Q198" r:id="rId190" xr:uid="{00000000-0004-0000-0000-0000BD000000}"/>
    <hyperlink ref="Q199" r:id="rId191" xr:uid="{00000000-0004-0000-0000-0000BE000000}"/>
    <hyperlink ref="Q200" r:id="rId192" xr:uid="{00000000-0004-0000-0000-0000BF000000}"/>
    <hyperlink ref="Q201" r:id="rId193" xr:uid="{00000000-0004-0000-0000-0000C0000000}"/>
    <hyperlink ref="Q202" r:id="rId194" xr:uid="{00000000-0004-0000-0000-0000C1000000}"/>
    <hyperlink ref="Q203" r:id="rId195" xr:uid="{00000000-0004-0000-0000-0000C2000000}"/>
    <hyperlink ref="Q204" r:id="rId196" xr:uid="{00000000-0004-0000-0000-0000C3000000}"/>
    <hyperlink ref="Q205" r:id="rId197" xr:uid="{00000000-0004-0000-0000-0000C4000000}"/>
    <hyperlink ref="Q206" r:id="rId198" xr:uid="{00000000-0004-0000-0000-0000C5000000}"/>
    <hyperlink ref="Q207" r:id="rId199" xr:uid="{00000000-0004-0000-0000-0000C6000000}"/>
    <hyperlink ref="Q208" r:id="rId200" xr:uid="{00000000-0004-0000-0000-0000C7000000}"/>
    <hyperlink ref="Q209" r:id="rId201" xr:uid="{00000000-0004-0000-0000-0000C8000000}"/>
    <hyperlink ref="Q210" r:id="rId202" xr:uid="{00000000-0004-0000-0000-0000C9000000}"/>
    <hyperlink ref="Q211" r:id="rId203" xr:uid="{00000000-0004-0000-0000-0000CA000000}"/>
    <hyperlink ref="Q212" r:id="rId204" xr:uid="{00000000-0004-0000-0000-0000CB000000}"/>
    <hyperlink ref="Q213" r:id="rId205" xr:uid="{00000000-0004-0000-0000-0000CC000000}"/>
    <hyperlink ref="Q214" r:id="rId206" xr:uid="{00000000-0004-0000-0000-0000CD000000}"/>
    <hyperlink ref="Q215" r:id="rId207" xr:uid="{00000000-0004-0000-0000-0000CE000000}"/>
    <hyperlink ref="Q216" r:id="rId208" xr:uid="{00000000-0004-0000-0000-0000CF000000}"/>
    <hyperlink ref="Q217" r:id="rId209" xr:uid="{00000000-0004-0000-0000-0000D0000000}"/>
    <hyperlink ref="Q218" r:id="rId210" xr:uid="{00000000-0004-0000-0000-0000D1000000}"/>
    <hyperlink ref="Q219" r:id="rId211" xr:uid="{00000000-0004-0000-0000-0000D2000000}"/>
    <hyperlink ref="Q220" r:id="rId212" xr:uid="{00000000-0004-0000-0000-0000D3000000}"/>
    <hyperlink ref="Q221" r:id="rId213" xr:uid="{00000000-0004-0000-0000-0000D4000000}"/>
    <hyperlink ref="Q222" r:id="rId214" xr:uid="{00000000-0004-0000-0000-0000D5000000}"/>
    <hyperlink ref="Q223" r:id="rId215" xr:uid="{00000000-0004-0000-0000-0000D6000000}"/>
    <hyperlink ref="Q224" r:id="rId216" xr:uid="{00000000-0004-0000-0000-0000D7000000}"/>
    <hyperlink ref="Q225" r:id="rId217" xr:uid="{00000000-0004-0000-0000-0000D8000000}"/>
    <hyperlink ref="Q226" r:id="rId218" xr:uid="{00000000-0004-0000-0000-0000D9000000}"/>
    <hyperlink ref="Q227" r:id="rId219" xr:uid="{00000000-0004-0000-0000-0000DA000000}"/>
    <hyperlink ref="Q228" r:id="rId220" xr:uid="{00000000-0004-0000-0000-0000DB000000}"/>
    <hyperlink ref="Q229" r:id="rId221" xr:uid="{00000000-0004-0000-0000-0000DC000000}"/>
    <hyperlink ref="Q230" r:id="rId222" xr:uid="{00000000-0004-0000-0000-0000DD000000}"/>
    <hyperlink ref="Q231" r:id="rId223" xr:uid="{00000000-0004-0000-0000-0000DE000000}"/>
    <hyperlink ref="Q232" r:id="rId224" xr:uid="{00000000-0004-0000-0000-0000DF000000}"/>
    <hyperlink ref="Q233" r:id="rId225" xr:uid="{00000000-0004-0000-0000-0000E0000000}"/>
    <hyperlink ref="Q234" r:id="rId226" xr:uid="{00000000-0004-0000-0000-0000E1000000}"/>
    <hyperlink ref="Q235" r:id="rId227" xr:uid="{00000000-0004-0000-0000-0000E2000000}"/>
    <hyperlink ref="Q236" r:id="rId228" xr:uid="{00000000-0004-0000-0000-0000E3000000}"/>
    <hyperlink ref="Q237" r:id="rId229" xr:uid="{00000000-0004-0000-0000-0000E4000000}"/>
    <hyperlink ref="Q238" r:id="rId230" xr:uid="{00000000-0004-0000-0000-0000E5000000}"/>
    <hyperlink ref="Q239" r:id="rId231" xr:uid="{00000000-0004-0000-0000-0000E6000000}"/>
    <hyperlink ref="Q240" r:id="rId232" xr:uid="{00000000-0004-0000-0000-0000E7000000}"/>
    <hyperlink ref="Q241" r:id="rId233" xr:uid="{00000000-0004-0000-0000-0000E8000000}"/>
    <hyperlink ref="Q242" r:id="rId234" xr:uid="{00000000-0004-0000-0000-0000E9000000}"/>
    <hyperlink ref="Q243" r:id="rId235" xr:uid="{00000000-0004-0000-0000-0000EA000000}"/>
    <hyperlink ref="Q244" r:id="rId236" xr:uid="{00000000-0004-0000-0000-0000EB000000}"/>
    <hyperlink ref="Q245" r:id="rId237" xr:uid="{00000000-0004-0000-0000-0000EC000000}"/>
    <hyperlink ref="Q246" r:id="rId238" xr:uid="{00000000-0004-0000-0000-0000ED000000}"/>
    <hyperlink ref="Q247" r:id="rId239" xr:uid="{00000000-0004-0000-0000-0000EE000000}"/>
    <hyperlink ref="Q248" r:id="rId240" xr:uid="{00000000-0004-0000-0000-0000EF000000}"/>
    <hyperlink ref="Q249" r:id="rId241" xr:uid="{00000000-0004-0000-0000-0000F0000000}"/>
    <hyperlink ref="Q250" r:id="rId242" xr:uid="{00000000-0004-0000-0000-0000F1000000}"/>
    <hyperlink ref="Q251" r:id="rId243" xr:uid="{00000000-0004-0000-0000-0000F2000000}"/>
    <hyperlink ref="Q252" r:id="rId244" xr:uid="{00000000-0004-0000-0000-0000F3000000}"/>
    <hyperlink ref="Q253" r:id="rId245" xr:uid="{00000000-0004-0000-0000-0000F4000000}"/>
    <hyperlink ref="Q254" r:id="rId246" xr:uid="{00000000-0004-0000-0000-0000F5000000}"/>
    <hyperlink ref="Q255" r:id="rId247" xr:uid="{00000000-0004-0000-0000-0000F6000000}"/>
    <hyperlink ref="Q256" r:id="rId248" xr:uid="{00000000-0004-0000-0000-0000F7000000}"/>
    <hyperlink ref="Q257" r:id="rId249" xr:uid="{00000000-0004-0000-0000-0000F8000000}"/>
    <hyperlink ref="Q258" r:id="rId250" xr:uid="{00000000-0004-0000-0000-0000F9000000}"/>
    <hyperlink ref="Q259" r:id="rId251" xr:uid="{00000000-0004-0000-0000-0000FA000000}"/>
    <hyperlink ref="Q260" r:id="rId252" xr:uid="{00000000-0004-0000-0000-0000FB000000}"/>
    <hyperlink ref="Q261" r:id="rId253" xr:uid="{00000000-0004-0000-0000-0000FC000000}"/>
    <hyperlink ref="Q262" r:id="rId254" xr:uid="{00000000-0004-0000-0000-0000FD000000}"/>
    <hyperlink ref="Q263" r:id="rId255" xr:uid="{00000000-0004-0000-0000-0000FE000000}"/>
    <hyperlink ref="Q264" r:id="rId256" xr:uid="{00000000-0004-0000-0000-0000FF000000}"/>
    <hyperlink ref="Q265" r:id="rId257" xr:uid="{00000000-0004-0000-0000-000000010000}"/>
    <hyperlink ref="Q266" r:id="rId258" xr:uid="{00000000-0004-0000-0000-000001010000}"/>
    <hyperlink ref="Q267" r:id="rId259" xr:uid="{00000000-0004-0000-0000-000002010000}"/>
    <hyperlink ref="Q268" r:id="rId260" xr:uid="{00000000-0004-0000-0000-000003010000}"/>
    <hyperlink ref="Q269" r:id="rId261" xr:uid="{00000000-0004-0000-0000-000004010000}"/>
    <hyperlink ref="Q270" r:id="rId262" xr:uid="{00000000-0004-0000-0000-000005010000}"/>
    <hyperlink ref="Q271" r:id="rId263" xr:uid="{00000000-0004-0000-0000-000006010000}"/>
    <hyperlink ref="Q272" r:id="rId264" xr:uid="{00000000-0004-0000-0000-000007010000}"/>
    <hyperlink ref="Q273" r:id="rId265" xr:uid="{00000000-0004-0000-0000-000008010000}"/>
    <hyperlink ref="Q274" r:id="rId266" xr:uid="{00000000-0004-0000-0000-000009010000}"/>
    <hyperlink ref="Q275" r:id="rId267" xr:uid="{00000000-0004-0000-0000-00000A010000}"/>
    <hyperlink ref="Q276" r:id="rId268" xr:uid="{00000000-0004-0000-0000-00000B010000}"/>
    <hyperlink ref="Q277" r:id="rId269" xr:uid="{00000000-0004-0000-0000-00000C010000}"/>
    <hyperlink ref="Q278" r:id="rId270" xr:uid="{00000000-0004-0000-0000-00000D010000}"/>
    <hyperlink ref="Q279" r:id="rId271" xr:uid="{00000000-0004-0000-0000-00000E010000}"/>
    <hyperlink ref="Q280" r:id="rId272" xr:uid="{00000000-0004-0000-0000-00000F010000}"/>
    <hyperlink ref="Q281" r:id="rId273" xr:uid="{00000000-0004-0000-0000-000010010000}"/>
    <hyperlink ref="Q282" r:id="rId274" xr:uid="{00000000-0004-0000-0000-000011010000}"/>
    <hyperlink ref="Q283" r:id="rId275" xr:uid="{00000000-0004-0000-0000-000012010000}"/>
    <hyperlink ref="Q284" r:id="rId276" xr:uid="{00000000-0004-0000-0000-000013010000}"/>
    <hyperlink ref="Q285" r:id="rId277" xr:uid="{00000000-0004-0000-0000-000014010000}"/>
    <hyperlink ref="Q286" r:id="rId278" xr:uid="{00000000-0004-0000-0000-000015010000}"/>
    <hyperlink ref="Q287" r:id="rId279" xr:uid="{00000000-0004-0000-0000-000016010000}"/>
    <hyperlink ref="Q288" r:id="rId280" xr:uid="{00000000-0004-0000-0000-000017010000}"/>
    <hyperlink ref="Q289" r:id="rId281" xr:uid="{00000000-0004-0000-0000-000018010000}"/>
    <hyperlink ref="Q290" r:id="rId282" xr:uid="{00000000-0004-0000-0000-000019010000}"/>
    <hyperlink ref="Q291" r:id="rId283" xr:uid="{00000000-0004-0000-0000-00001A010000}"/>
    <hyperlink ref="Q292" r:id="rId284" xr:uid="{00000000-0004-0000-0000-00001B010000}"/>
    <hyperlink ref="Q293" r:id="rId285" xr:uid="{00000000-0004-0000-0000-00001C010000}"/>
    <hyperlink ref="Q294" r:id="rId286" xr:uid="{00000000-0004-0000-0000-00001D010000}"/>
    <hyperlink ref="Q295" r:id="rId287" xr:uid="{00000000-0004-0000-0000-00001E010000}"/>
    <hyperlink ref="Q296" r:id="rId288" xr:uid="{00000000-0004-0000-0000-00001F010000}"/>
    <hyperlink ref="Q297" r:id="rId289" xr:uid="{00000000-0004-0000-0000-000020010000}"/>
    <hyperlink ref="Q298" r:id="rId290" xr:uid="{00000000-0004-0000-0000-000021010000}"/>
    <hyperlink ref="Q299" r:id="rId291" xr:uid="{00000000-0004-0000-0000-000022010000}"/>
    <hyperlink ref="Q300" r:id="rId292" xr:uid="{00000000-0004-0000-0000-000023010000}"/>
    <hyperlink ref="Q301" r:id="rId293" xr:uid="{00000000-0004-0000-0000-000024010000}"/>
    <hyperlink ref="Q302" r:id="rId294" xr:uid="{00000000-0004-0000-0000-000025010000}"/>
    <hyperlink ref="Q303" r:id="rId295" xr:uid="{00000000-0004-0000-0000-000026010000}"/>
    <hyperlink ref="Q304" r:id="rId296" xr:uid="{00000000-0004-0000-0000-000027010000}"/>
    <hyperlink ref="Q305" r:id="rId297" xr:uid="{00000000-0004-0000-0000-000028010000}"/>
    <hyperlink ref="Q306" r:id="rId298" xr:uid="{00000000-0004-0000-0000-000029010000}"/>
    <hyperlink ref="Q307" r:id="rId299" xr:uid="{00000000-0004-0000-0000-00002A010000}"/>
    <hyperlink ref="Q308" r:id="rId300" xr:uid="{00000000-0004-0000-0000-00002B010000}"/>
    <hyperlink ref="Q309" r:id="rId301" xr:uid="{00000000-0004-0000-0000-00002C010000}"/>
    <hyperlink ref="Q310" r:id="rId302" xr:uid="{00000000-0004-0000-0000-00002D010000}"/>
    <hyperlink ref="Q311" r:id="rId303" xr:uid="{00000000-0004-0000-0000-00002E010000}"/>
    <hyperlink ref="Q312" r:id="rId304" xr:uid="{00000000-0004-0000-0000-00002F010000}"/>
    <hyperlink ref="Q313" r:id="rId305" xr:uid="{00000000-0004-0000-0000-000030010000}"/>
    <hyperlink ref="Q314" r:id="rId306" xr:uid="{00000000-0004-0000-0000-000031010000}"/>
    <hyperlink ref="Q315" r:id="rId307" xr:uid="{00000000-0004-0000-0000-000032010000}"/>
    <hyperlink ref="Q316" r:id="rId308" xr:uid="{00000000-0004-0000-0000-000033010000}"/>
    <hyperlink ref="Q317" r:id="rId309" xr:uid="{00000000-0004-0000-0000-000034010000}"/>
    <hyperlink ref="Q318" r:id="rId310" xr:uid="{00000000-0004-0000-0000-000035010000}"/>
    <hyperlink ref="Q319" r:id="rId311" xr:uid="{00000000-0004-0000-0000-000036010000}"/>
    <hyperlink ref="Q320" r:id="rId312" xr:uid="{00000000-0004-0000-0000-000037010000}"/>
    <hyperlink ref="Q321" r:id="rId313" xr:uid="{00000000-0004-0000-0000-000038010000}"/>
    <hyperlink ref="Q322" r:id="rId314" xr:uid="{00000000-0004-0000-0000-000039010000}"/>
    <hyperlink ref="Q323" r:id="rId315" xr:uid="{00000000-0004-0000-0000-00003A010000}"/>
    <hyperlink ref="Q324" r:id="rId316" xr:uid="{00000000-0004-0000-0000-00003B010000}"/>
    <hyperlink ref="Q325" r:id="rId317" xr:uid="{00000000-0004-0000-0000-00003C010000}"/>
    <hyperlink ref="Q326" r:id="rId318" xr:uid="{00000000-0004-0000-0000-00003D010000}"/>
    <hyperlink ref="Q327" r:id="rId319" xr:uid="{00000000-0004-0000-0000-00003E010000}"/>
    <hyperlink ref="Q328" r:id="rId320" xr:uid="{00000000-0004-0000-0000-00003F010000}"/>
    <hyperlink ref="Q329" r:id="rId321" xr:uid="{00000000-0004-0000-0000-000040010000}"/>
    <hyperlink ref="Q330" r:id="rId322" xr:uid="{00000000-0004-0000-0000-000041010000}"/>
    <hyperlink ref="Q331" r:id="rId323" xr:uid="{00000000-0004-0000-0000-000042010000}"/>
    <hyperlink ref="Q332" r:id="rId324" xr:uid="{00000000-0004-0000-0000-000043010000}"/>
    <hyperlink ref="Q333" r:id="rId325" xr:uid="{00000000-0004-0000-0000-000044010000}"/>
    <hyperlink ref="Q334" r:id="rId326" xr:uid="{00000000-0004-0000-0000-000045010000}"/>
    <hyperlink ref="Q335" r:id="rId327" xr:uid="{00000000-0004-0000-0000-000046010000}"/>
    <hyperlink ref="Q336" r:id="rId328" xr:uid="{00000000-0004-0000-0000-000047010000}"/>
    <hyperlink ref="Q337" r:id="rId329" xr:uid="{00000000-0004-0000-0000-000048010000}"/>
    <hyperlink ref="Q338" r:id="rId330" xr:uid="{00000000-0004-0000-0000-000049010000}"/>
    <hyperlink ref="Q339" r:id="rId331" xr:uid="{00000000-0004-0000-0000-00004A010000}"/>
    <hyperlink ref="Q340" r:id="rId332" xr:uid="{00000000-0004-0000-0000-00004B010000}"/>
    <hyperlink ref="Q341" r:id="rId333" xr:uid="{00000000-0004-0000-0000-00004C010000}"/>
    <hyperlink ref="Q342" r:id="rId334" xr:uid="{00000000-0004-0000-0000-00004D010000}"/>
    <hyperlink ref="Q343" r:id="rId335" xr:uid="{00000000-0004-0000-0000-00004E010000}"/>
    <hyperlink ref="Q344" r:id="rId336" xr:uid="{00000000-0004-0000-0000-00004F010000}"/>
    <hyperlink ref="Q345" r:id="rId337" xr:uid="{00000000-0004-0000-0000-000050010000}"/>
    <hyperlink ref="Q346" r:id="rId338" xr:uid="{00000000-0004-0000-0000-000051010000}"/>
    <hyperlink ref="Q347" r:id="rId339" xr:uid="{00000000-0004-0000-0000-000052010000}"/>
    <hyperlink ref="Q348" r:id="rId340" xr:uid="{00000000-0004-0000-0000-000053010000}"/>
    <hyperlink ref="Q349" r:id="rId341" xr:uid="{00000000-0004-0000-0000-000054010000}"/>
    <hyperlink ref="Q350" r:id="rId342" xr:uid="{00000000-0004-0000-0000-000055010000}"/>
    <hyperlink ref="Q351" r:id="rId343" xr:uid="{00000000-0004-0000-0000-000056010000}"/>
    <hyperlink ref="Q352" r:id="rId344" xr:uid="{00000000-0004-0000-0000-000057010000}"/>
    <hyperlink ref="Q353" r:id="rId345" xr:uid="{00000000-0004-0000-0000-000058010000}"/>
    <hyperlink ref="Q354" r:id="rId346" xr:uid="{00000000-0004-0000-0000-000059010000}"/>
    <hyperlink ref="Q355" r:id="rId347" xr:uid="{00000000-0004-0000-0000-00005A010000}"/>
    <hyperlink ref="Q356" r:id="rId348" xr:uid="{00000000-0004-0000-0000-00005B010000}"/>
    <hyperlink ref="Q357" r:id="rId349" xr:uid="{00000000-0004-0000-0000-00005C010000}"/>
    <hyperlink ref="Q358" r:id="rId350" xr:uid="{00000000-0004-0000-0000-00005D010000}"/>
    <hyperlink ref="Q359" r:id="rId351" xr:uid="{00000000-0004-0000-0000-00005E010000}"/>
    <hyperlink ref="Q360" r:id="rId352" xr:uid="{00000000-0004-0000-0000-00005F010000}"/>
    <hyperlink ref="Q361" r:id="rId353" xr:uid="{00000000-0004-0000-0000-000060010000}"/>
    <hyperlink ref="Q362" r:id="rId354" xr:uid="{00000000-0004-0000-0000-000061010000}"/>
    <hyperlink ref="Q363" r:id="rId355" xr:uid="{00000000-0004-0000-0000-000062010000}"/>
    <hyperlink ref="Q364" r:id="rId356" xr:uid="{00000000-0004-0000-0000-000063010000}"/>
    <hyperlink ref="Q365" r:id="rId357" xr:uid="{00000000-0004-0000-0000-000064010000}"/>
    <hyperlink ref="Q366" r:id="rId358" xr:uid="{00000000-0004-0000-0000-000065010000}"/>
    <hyperlink ref="Q367" r:id="rId359" xr:uid="{00000000-0004-0000-0000-000066010000}"/>
    <hyperlink ref="Q368" r:id="rId360" xr:uid="{00000000-0004-0000-0000-000067010000}"/>
    <hyperlink ref="Q369" r:id="rId361" xr:uid="{00000000-0004-0000-0000-000068010000}"/>
    <hyperlink ref="Q370" r:id="rId362" xr:uid="{00000000-0004-0000-0000-000069010000}"/>
    <hyperlink ref="Q371" r:id="rId363" xr:uid="{00000000-0004-0000-0000-00006A010000}"/>
    <hyperlink ref="Q372" r:id="rId364" xr:uid="{00000000-0004-0000-0000-00006B010000}"/>
    <hyperlink ref="Q373" r:id="rId365" xr:uid="{00000000-0004-0000-0000-00006C010000}"/>
    <hyperlink ref="Q374" r:id="rId366" xr:uid="{00000000-0004-0000-0000-00006D010000}"/>
    <hyperlink ref="Q42:Q45" r:id="rId367" display="jose.fontalvo@saludcentro.gov.co" xr:uid="{00000000-0004-0000-0000-00006E010000}"/>
  </hyperlinks>
  <pageMargins left="0.75" right="0.75" top="1" bottom="1" header="0.5" footer="0.5"/>
  <pageSetup orientation="portrait" r:id="rId36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I1" workbookViewId="0">
      <selection activeCell="K32" sqref="K3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x14ac:dyDescent="0.2">
      <c r="A28" s="2" t="s">
        <v>173</v>
      </c>
      <c r="B28" s="2" t="s">
        <v>174</v>
      </c>
      <c r="D28" s="2" t="s">
        <v>175</v>
      </c>
      <c r="E28" s="2" t="s">
        <v>176</v>
      </c>
      <c r="J28" s="3">
        <v>8</v>
      </c>
      <c r="K28" s="2" t="s">
        <v>177</v>
      </c>
    </row>
    <row r="29" spans="1:11" x14ac:dyDescent="0.2">
      <c r="A29" s="2" t="s">
        <v>178</v>
      </c>
      <c r="B29" s="2" t="s">
        <v>179</v>
      </c>
      <c r="D29" s="2" t="s">
        <v>180</v>
      </c>
      <c r="E29" s="2" t="s">
        <v>181</v>
      </c>
      <c r="J29" s="3">
        <v>9</v>
      </c>
      <c r="K29" s="2" t="s">
        <v>182</v>
      </c>
    </row>
    <row r="30" spans="1:11" x14ac:dyDescent="0.2">
      <c r="A30" s="2" t="s">
        <v>183</v>
      </c>
      <c r="B30" s="2" t="s">
        <v>184</v>
      </c>
      <c r="D30" s="2" t="s">
        <v>185</v>
      </c>
      <c r="E30" s="2" t="s">
        <v>186</v>
      </c>
      <c r="J30" s="3">
        <v>10</v>
      </c>
      <c r="K30" s="2" t="s">
        <v>187</v>
      </c>
    </row>
    <row r="31" spans="1:11" x14ac:dyDescent="0.2">
      <c r="A31" s="2" t="s">
        <v>188</v>
      </c>
      <c r="B31" s="2" t="s">
        <v>189</v>
      </c>
      <c r="D31" s="2" t="s">
        <v>190</v>
      </c>
      <c r="E31" s="2" t="s">
        <v>191</v>
      </c>
      <c r="J31" s="3">
        <v>11</v>
      </c>
      <c r="K31" s="2" t="s">
        <v>192</v>
      </c>
    </row>
    <row r="32" spans="1:1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Activos Fijos Diego Lalinde</dc:creator>
  <cp:lastModifiedBy>Gestion de Insumos No 1 Diego Lalinde</cp:lastModifiedBy>
  <dcterms:created xsi:type="dcterms:W3CDTF">2020-05-12T21:20:22Z</dcterms:created>
  <dcterms:modified xsi:type="dcterms:W3CDTF">2021-02-01T19:23:49Z</dcterms:modified>
</cp:coreProperties>
</file>